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47" i="5" l="1"/>
  <c r="E46" i="5"/>
  <c r="E45" i="5"/>
  <c r="E44" i="5"/>
  <c r="E18" i="5" l="1"/>
  <c r="E17" i="5"/>
  <c r="E16" i="5"/>
  <c r="E15" i="5"/>
  <c r="E14" i="5"/>
  <c r="E13" i="5"/>
  <c r="E12" i="5"/>
  <c r="L12" i="18"/>
  <c r="K12" i="18"/>
  <c r="L11" i="18"/>
  <c r="K11" i="18"/>
  <c r="L10" i="18"/>
  <c r="K10" i="18"/>
  <c r="H12" i="18"/>
  <c r="H11" i="18"/>
  <c r="H10" i="18"/>
  <c r="B51" i="18"/>
  <c r="C51" i="18"/>
  <c r="D51" i="18"/>
  <c r="E51" i="18"/>
  <c r="M11" i="18" l="1"/>
  <c r="M10" i="18"/>
  <c r="M12" i="18"/>
  <c r="E24" i="5"/>
  <c r="E23" i="5"/>
  <c r="L28" i="18"/>
  <c r="K28" i="18"/>
  <c r="L27" i="18"/>
  <c r="K27" i="18"/>
  <c r="H28" i="18"/>
  <c r="H27" i="18"/>
  <c r="M27" i="18" l="1"/>
  <c r="M28" i="18"/>
  <c r="E16" i="1"/>
  <c r="E31" i="5" l="1"/>
  <c r="H17" i="18"/>
  <c r="K17" i="18"/>
  <c r="L17" i="18"/>
  <c r="M17" i="18" l="1"/>
  <c r="E22" i="5" l="1"/>
  <c r="L20" i="18"/>
  <c r="K20" i="18"/>
  <c r="H20" i="18"/>
  <c r="M20" i="18" l="1"/>
  <c r="L19" i="18"/>
  <c r="K19" i="18"/>
  <c r="H19" i="18"/>
  <c r="F51" i="18"/>
  <c r="M19" i="18" l="1"/>
  <c r="E19" i="5"/>
  <c r="E20" i="5" l="1"/>
  <c r="E21" i="5"/>
  <c r="E25" i="5"/>
  <c r="E26" i="5"/>
  <c r="E27" i="5"/>
  <c r="E28" i="5"/>
  <c r="E29" i="5"/>
  <c r="E30" i="5"/>
  <c r="K18" i="18"/>
  <c r="L18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9" i="18"/>
  <c r="L29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H18" i="18"/>
  <c r="H21" i="18"/>
  <c r="H22" i="18"/>
  <c r="H23" i="18"/>
  <c r="H24" i="18"/>
  <c r="H25" i="18"/>
  <c r="H26" i="18"/>
  <c r="H29" i="18"/>
  <c r="H30" i="18"/>
  <c r="H31" i="18"/>
  <c r="H32" i="18"/>
  <c r="H33" i="18"/>
  <c r="H34" i="18"/>
  <c r="H35" i="18"/>
  <c r="B51" i="5"/>
  <c r="C51" i="5"/>
  <c r="D51" i="5"/>
  <c r="K37" i="18"/>
  <c r="L37" i="18"/>
  <c r="K38" i="18"/>
  <c r="L38" i="18"/>
  <c r="K39" i="18"/>
  <c r="L39" i="18"/>
  <c r="K40" i="18"/>
  <c r="L40" i="18"/>
  <c r="K41" i="18"/>
  <c r="L41" i="18"/>
  <c r="H37" i="18"/>
  <c r="H38" i="18"/>
  <c r="H39" i="18"/>
  <c r="H40" i="18"/>
  <c r="H41" i="18"/>
  <c r="H42" i="18"/>
  <c r="M34" i="18" l="1"/>
  <c r="M32" i="18"/>
  <c r="M30" i="18"/>
  <c r="M26" i="18"/>
  <c r="M24" i="18"/>
  <c r="M22" i="18"/>
  <c r="M18" i="18"/>
  <c r="M33" i="18"/>
  <c r="M29" i="18"/>
  <c r="M25" i="18"/>
  <c r="M21" i="18"/>
  <c r="M35" i="18"/>
  <c r="M31" i="18"/>
  <c r="M23" i="18"/>
  <c r="M37" i="18"/>
  <c r="M40" i="18"/>
  <c r="M38" i="18"/>
  <c r="M39" i="18"/>
  <c r="M41" i="18"/>
  <c r="E34" i="5" l="1"/>
  <c r="H50" i="18" l="1"/>
  <c r="H49" i="18"/>
  <c r="H48" i="18"/>
  <c r="H47" i="18"/>
  <c r="H46" i="18"/>
  <c r="H45" i="18"/>
  <c r="H44" i="18"/>
  <c r="H43" i="18"/>
  <c r="H36" i="18"/>
  <c r="H16" i="18"/>
  <c r="H15" i="18"/>
  <c r="H14" i="18"/>
  <c r="H13" i="18"/>
  <c r="H9" i="18"/>
  <c r="H8" i="18"/>
  <c r="E35" i="5"/>
  <c r="E36" i="5"/>
  <c r="K36" i="18"/>
  <c r="L36" i="18"/>
  <c r="K42" i="18"/>
  <c r="L42" i="18"/>
  <c r="M42" i="18" l="1"/>
  <c r="M36" i="18"/>
  <c r="E39" i="5" l="1"/>
  <c r="E42" i="5" l="1"/>
  <c r="E41" i="5"/>
  <c r="E40" i="5"/>
  <c r="E37" i="5" l="1"/>
  <c r="E10" i="5" l="1"/>
  <c r="L50" i="18" l="1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43" i="18"/>
  <c r="K43" i="18"/>
  <c r="L16" i="18"/>
  <c r="K16" i="18"/>
  <c r="L15" i="18"/>
  <c r="K15" i="18"/>
  <c r="L14" i="18"/>
  <c r="K14" i="18"/>
  <c r="L13" i="18"/>
  <c r="K13" i="18"/>
  <c r="L9" i="18"/>
  <c r="K9" i="18"/>
  <c r="L8" i="18"/>
  <c r="K8" i="18"/>
  <c r="E50" i="5" l="1"/>
  <c r="M9" i="18" l="1"/>
  <c r="E33" i="5" l="1"/>
  <c r="M16" i="18" l="1"/>
  <c r="M13" i="18"/>
  <c r="M44" i="18"/>
  <c r="M46" i="18"/>
  <c r="M50" i="18"/>
  <c r="M43" i="18"/>
  <c r="M47" i="18"/>
  <c r="M14" i="18"/>
  <c r="M48" i="18"/>
  <c r="M15" i="18"/>
  <c r="M45" i="18"/>
  <c r="M49" i="18"/>
  <c r="L51" i="18"/>
  <c r="M8" i="18"/>
  <c r="K51" i="18"/>
  <c r="M51" i="18" l="1"/>
  <c r="N12" i="18" l="1"/>
  <c r="N10" i="18"/>
  <c r="N11" i="18"/>
  <c r="N27" i="18"/>
  <c r="N28" i="18"/>
  <c r="N20" i="18"/>
  <c r="N17" i="18"/>
  <c r="N19" i="18"/>
  <c r="N30" i="18"/>
  <c r="N18" i="18"/>
  <c r="N29" i="18"/>
  <c r="N26" i="18"/>
  <c r="N35" i="18"/>
  <c r="N25" i="18"/>
  <c r="N34" i="18"/>
  <c r="N24" i="18"/>
  <c r="N33" i="18"/>
  <c r="N23" i="18"/>
  <c r="N32" i="18"/>
  <c r="N22" i="18"/>
  <c r="N31" i="18"/>
  <c r="N21" i="18"/>
  <c r="N37" i="18"/>
  <c r="N38" i="18"/>
  <c r="N39" i="18"/>
  <c r="N40" i="18"/>
  <c r="N41" i="18"/>
  <c r="N36" i="18"/>
  <c r="N42" i="18"/>
  <c r="N9" i="18"/>
  <c r="N8" i="18"/>
  <c r="N50" i="18"/>
  <c r="N13" i="18"/>
  <c r="N15" i="18"/>
  <c r="N44" i="18"/>
  <c r="N45" i="18"/>
  <c r="N16" i="18"/>
  <c r="N43" i="18"/>
  <c r="N48" i="18"/>
  <c r="N49" i="18"/>
  <c r="N46" i="18"/>
  <c r="N47" i="18"/>
  <c r="N14" i="18"/>
  <c r="E32" i="5"/>
  <c r="E11" i="5"/>
  <c r="N51" i="18" l="1"/>
  <c r="E8" i="5"/>
  <c r="E9" i="5"/>
  <c r="E38" i="5"/>
  <c r="E43" i="5"/>
  <c r="E48" i="5"/>
  <c r="E49" i="5"/>
  <c r="A54" i="5" l="1"/>
  <c r="G51" i="18" l="1"/>
  <c r="H51" i="18" l="1"/>
  <c r="I12" i="18" l="1"/>
  <c r="I10" i="18"/>
  <c r="I11" i="18"/>
  <c r="I27" i="18"/>
  <c r="I28" i="18"/>
  <c r="I20" i="18"/>
  <c r="I17" i="18"/>
  <c r="I19" i="18"/>
  <c r="I18" i="18"/>
  <c r="I22" i="18"/>
  <c r="I24" i="18"/>
  <c r="I26" i="18"/>
  <c r="I30" i="18"/>
  <c r="I32" i="18"/>
  <c r="I34" i="18"/>
  <c r="I21" i="18"/>
  <c r="I23" i="18"/>
  <c r="I25" i="18"/>
  <c r="I29" i="18"/>
  <c r="I31" i="18"/>
  <c r="I33" i="18"/>
  <c r="I35" i="18"/>
  <c r="I38" i="18"/>
  <c r="I40" i="18"/>
  <c r="I42" i="18"/>
  <c r="I37" i="18"/>
  <c r="I39" i="18"/>
  <c r="I41" i="18"/>
  <c r="I36" i="18"/>
  <c r="I9" i="18"/>
  <c r="I48" i="18"/>
  <c r="I50" i="18"/>
  <c r="I47" i="18"/>
  <c r="I49" i="18"/>
  <c r="I46" i="18"/>
  <c r="I15" i="18"/>
  <c r="I16" i="18"/>
  <c r="I43" i="18"/>
  <c r="I14" i="18"/>
  <c r="I44" i="18"/>
  <c r="I8" i="18"/>
  <c r="I13" i="18"/>
  <c r="I45" i="18"/>
  <c r="I51" i="18" l="1"/>
  <c r="J27" i="1" l="1"/>
  <c r="E51" i="5" l="1"/>
  <c r="F46" i="5" l="1"/>
  <c r="F47" i="5"/>
  <c r="F44" i="5"/>
  <c r="F45" i="5"/>
  <c r="F24" i="5"/>
  <c r="F14" i="5"/>
  <c r="F16" i="5"/>
  <c r="F18" i="5"/>
  <c r="F13" i="5"/>
  <c r="F15" i="5"/>
  <c r="F17" i="5"/>
  <c r="F12" i="5"/>
  <c r="F31" i="5"/>
  <c r="F23" i="5"/>
  <c r="F19" i="5"/>
  <c r="F22" i="5"/>
  <c r="F34" i="5"/>
  <c r="F21" i="5"/>
  <c r="F26" i="5"/>
  <c r="F28" i="5"/>
  <c r="F30" i="5"/>
  <c r="F29" i="5"/>
  <c r="F25" i="5"/>
  <c r="F20" i="5"/>
  <c r="F27" i="5"/>
  <c r="F39" i="5"/>
  <c r="F36" i="5"/>
  <c r="F35" i="5"/>
  <c r="F40" i="5"/>
  <c r="F42" i="5"/>
  <c r="F41" i="5"/>
  <c r="F49" i="5"/>
  <c r="F38" i="5"/>
  <c r="F43" i="5"/>
  <c r="F32" i="5"/>
  <c r="F37" i="5"/>
  <c r="F8" i="5"/>
  <c r="F11" i="5"/>
  <c r="F48" i="5"/>
  <c r="F9" i="5"/>
  <c r="F33" i="5"/>
  <c r="F50" i="5"/>
  <c r="F10" i="5"/>
  <c r="F51" i="5" l="1"/>
</calcChain>
</file>

<file path=xl/sharedStrings.xml><?xml version="1.0" encoding="utf-8"?>
<sst xmlns="http://schemas.openxmlformats.org/spreadsheetml/2006/main" count="317" uniqueCount="100">
  <si>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</si>
  <si>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</si>
  <si>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</si>
  <si>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</si>
  <si>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</si>
  <si>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</si>
  <si>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</si>
  <si>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</si>
  <si>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</si>
  <si>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</si>
  <si>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</si>
  <si>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</si>
  <si>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</si>
  <si>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</si>
  <si>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</si>
  <si>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</si>
  <si>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</si>
  <si>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</si>
  <si>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</si>
  <si>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</si>
  <si>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</si>
  <si>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</si>
  <si>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</si>
  <si>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</si>
  <si>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</si>
  <si>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</si>
  <si>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</si>
  <si>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</si>
  <si>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</si>
  <si>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</si>
  <si>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</si>
  <si>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</si>
  <si>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</si>
  <si>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</si>
  <si>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</si>
  <si>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</si>
  <si>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</si>
  <si>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</si>
  <si>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</si>
  <si>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</si>
  <si>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</si>
  <si>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</si>
  <si>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</si>
  <si>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</si>
  <si>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</si>
  <si>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</si>
  <si>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</si>
  <si>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</si>
  <si>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</si>
  <si>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</si>
  <si>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</si>
  <si>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</si>
  <si>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</si>
  <si>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</si>
  <si>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</si>
  <si>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</si>
  <si>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</si>
  <si>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</si>
  <si>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</si>
  <si>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</si>
  <si>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</si>
  <si>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</si>
  <si>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</si>
  <si>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</si>
  <si>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</si>
  <si>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</si>
  <si>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</si>
  <si>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</si>
  <si>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</si>
  <si>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</si>
  <si>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</si>
  <si>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</si>
  <si>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</si>
  <si>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</si>
  <si>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</si>
  <si>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</si>
  <si>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</si>
  <si>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</si>
  <si>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</si>
  <si>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</si>
  <si>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</si>
  <si>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</si>
  <si>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</si>
  <si>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VIOLAÇÃO DE DOMICÍLIO QUALIFICADA</t>
  </si>
  <si>
    <t>ASSOCIAÇÃO CRIMINOSA</t>
  </si>
  <si>
    <t>ESTELIONATO E OUTRAS FRAUDES</t>
  </si>
  <si>
    <t>DESOBEDIÊNCIA</t>
  </si>
  <si>
    <t>HOMICÍDIO DOLOSO PRIVILEGIADO TENTADO</t>
  </si>
  <si>
    <t>13.03.2020</t>
  </si>
  <si>
    <t>INCÊNDIO</t>
  </si>
  <si>
    <t>-</t>
  </si>
  <si>
    <t>20.03.2020</t>
  </si>
  <si>
    <t>27.03.2020</t>
  </si>
  <si>
    <t>03.04.2020</t>
  </si>
  <si>
    <t>BOLETIM ESTATÍSTICO SEMANAL - Posição 03.04.2020</t>
  </si>
  <si>
    <t>ADOLESCENTES POR REGIÃO DE MORADIA E DE CUMPRIMENTO - Posição 03.04.2020</t>
  </si>
  <si>
    <t>Posição: 03.04.2020</t>
  </si>
  <si>
    <t>ATOS INFRACIONAIS POR ARTIGO DO ECA - POSIÇÃO EM 03.04.2020</t>
  </si>
  <si>
    <t>POSIÇÃO:- CORTE AIO 03.04.2020</t>
  </si>
  <si>
    <t>ATOS INFRACIONAIS POR FAIXA ETÁRIA - POSIÇÃO EM 03.04.2020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</si>
</sst>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" customFormat="1" ht="18">
      <c r="A3" s="133" t="s">
        <v>44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5.75">
      <c r="A4" s="134" t="s">
        <v>94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5" t="s">
        <v>1</v>
      </c>
      <c r="B6" s="137" t="s">
        <v>2</v>
      </c>
      <c r="C6" s="137"/>
      <c r="D6" s="137"/>
      <c r="E6" s="138"/>
      <c r="F6" s="3"/>
      <c r="G6" s="139" t="s">
        <v>33</v>
      </c>
      <c r="H6" s="140"/>
      <c r="I6" s="140"/>
      <c r="J6" s="140"/>
      <c r="K6" s="141"/>
    </row>
    <row r="7" spans="1:11" ht="23.25" customHeight="1">
      <c r="A7" s="136"/>
      <c r="B7" s="8" t="s">
        <v>88</v>
      </c>
      <c r="C7" s="8" t="s">
        <v>91</v>
      </c>
      <c r="D7" s="8" t="s">
        <v>92</v>
      </c>
      <c r="E7" s="76" t="s">
        <v>93</v>
      </c>
      <c r="F7" s="3"/>
      <c r="G7" s="9" t="s">
        <v>16</v>
      </c>
      <c r="H7" s="43" t="s">
        <v>88</v>
      </c>
      <c r="I7" s="43" t="s">
        <v>91</v>
      </c>
      <c r="J7" s="8" t="s">
        <v>92</v>
      </c>
      <c r="K7" s="76" t="s">
        <v>93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380</v>
      </c>
      <c r="I8" s="19">
        <v>351</v>
      </c>
      <c r="J8" s="19">
        <v>309</v>
      </c>
      <c r="K8" s="48">
        <v>304</v>
      </c>
    </row>
    <row r="9" spans="1:11" ht="18.75" customHeight="1">
      <c r="A9" s="11" t="s">
        <v>3</v>
      </c>
      <c r="B9" s="12">
        <v>44</v>
      </c>
      <c r="C9" s="13">
        <v>45</v>
      </c>
      <c r="D9" s="13">
        <v>74</v>
      </c>
      <c r="E9" s="46">
        <v>40</v>
      </c>
      <c r="F9" s="3"/>
      <c r="G9" s="16" t="s">
        <v>19</v>
      </c>
      <c r="H9" s="17">
        <v>4943</v>
      </c>
      <c r="I9" s="17">
        <v>4689</v>
      </c>
      <c r="J9" s="17">
        <v>4072</v>
      </c>
      <c r="K9" s="49">
        <v>3782</v>
      </c>
    </row>
    <row r="10" spans="1:11" ht="15.75" customHeight="1" thickBot="1">
      <c r="A10" s="11" t="s">
        <v>4</v>
      </c>
      <c r="B10" s="12">
        <v>988</v>
      </c>
      <c r="C10" s="13">
        <v>793</v>
      </c>
      <c r="D10" s="13">
        <v>479</v>
      </c>
      <c r="E10" s="46">
        <v>535</v>
      </c>
      <c r="F10" s="3"/>
      <c r="G10" s="39" t="s">
        <v>24</v>
      </c>
      <c r="H10" s="40">
        <v>1692</v>
      </c>
      <c r="I10" s="40">
        <v>1654</v>
      </c>
      <c r="J10" s="40">
        <v>1524</v>
      </c>
      <c r="K10" s="51">
        <v>1383</v>
      </c>
    </row>
    <row r="11" spans="1:11" ht="18" customHeight="1" thickTop="1" thickBot="1">
      <c r="A11" s="11" t="s">
        <v>5</v>
      </c>
      <c r="B11" s="12">
        <v>5515</v>
      </c>
      <c r="C11" s="13">
        <v>5430</v>
      </c>
      <c r="D11" s="13">
        <v>4971</v>
      </c>
      <c r="E11" s="46">
        <v>4506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169</v>
      </c>
      <c r="C12" s="13">
        <v>138</v>
      </c>
      <c r="D12" s="13">
        <v>105</v>
      </c>
      <c r="E12" s="46">
        <v>108</v>
      </c>
      <c r="F12" s="3"/>
      <c r="G12" s="112" t="s">
        <v>32</v>
      </c>
      <c r="H12" s="113"/>
      <c r="I12" s="113"/>
      <c r="J12" s="113"/>
      <c r="K12" s="114"/>
    </row>
    <row r="13" spans="1:11" ht="15.75" customHeight="1">
      <c r="A13" s="11" t="s">
        <v>8</v>
      </c>
      <c r="B13" s="13">
        <v>299</v>
      </c>
      <c r="C13" s="13">
        <v>288</v>
      </c>
      <c r="D13" s="13">
        <v>276</v>
      </c>
      <c r="E13" s="46">
        <v>280</v>
      </c>
      <c r="F13" s="3"/>
      <c r="G13" s="32" t="s">
        <v>16</v>
      </c>
      <c r="H13" s="33" t="s">
        <v>88</v>
      </c>
      <c r="I13" s="33" t="s">
        <v>91</v>
      </c>
      <c r="J13" s="33" t="s">
        <v>92</v>
      </c>
      <c r="K13" s="47" t="s">
        <v>93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1214</v>
      </c>
      <c r="I14" s="35">
        <v>1136</v>
      </c>
      <c r="J14" s="35">
        <v>984</v>
      </c>
      <c r="K14" s="48">
        <v>922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4109</v>
      </c>
      <c r="I15" s="37">
        <v>3904</v>
      </c>
      <c r="J15" s="37">
        <v>3397</v>
      </c>
      <c r="K15" s="49">
        <v>3164</v>
      </c>
    </row>
    <row r="16" spans="1:11" ht="15.75" customHeight="1" thickBot="1">
      <c r="A16" s="14" t="s">
        <v>9</v>
      </c>
      <c r="B16" s="18">
        <v>7015</v>
      </c>
      <c r="C16" s="75">
        <v>6694</v>
      </c>
      <c r="D16" s="75">
        <v>5905</v>
      </c>
      <c r="E16" s="50">
        <f>SUM(E8:E15)</f>
        <v>5469</v>
      </c>
      <c r="F16" s="3"/>
      <c r="G16" s="20" t="s">
        <v>35</v>
      </c>
      <c r="H16" s="21">
        <v>1692</v>
      </c>
      <c r="I16" s="21">
        <v>1654</v>
      </c>
      <c r="J16" s="21">
        <v>1524</v>
      </c>
      <c r="K16" s="51">
        <v>1383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5" t="s">
        <v>95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2.25" customHeight="1">
      <c r="A20" s="118" t="s">
        <v>10</v>
      </c>
      <c r="B20" s="119"/>
      <c r="C20" s="120"/>
      <c r="D20" s="44" t="s">
        <v>11</v>
      </c>
      <c r="E20" s="22" t="s">
        <v>12</v>
      </c>
      <c r="F20" s="125" t="s">
        <v>13</v>
      </c>
      <c r="G20" s="126"/>
      <c r="H20" s="124" t="s">
        <v>14</v>
      </c>
      <c r="I20" s="124"/>
      <c r="J20" s="23" t="s">
        <v>15</v>
      </c>
      <c r="K20" s="24" t="s">
        <v>17</v>
      </c>
    </row>
    <row r="21" spans="1:11" ht="17.25" customHeight="1">
      <c r="A21" s="121"/>
      <c r="B21" s="122"/>
      <c r="C21" s="123"/>
      <c r="D21" s="73">
        <v>0.27279999999999999</v>
      </c>
      <c r="E21" s="52">
        <v>0.17480000000000001</v>
      </c>
      <c r="F21" s="129">
        <v>0.4975</v>
      </c>
      <c r="G21" s="130"/>
      <c r="H21" s="127">
        <v>4.02E-2</v>
      </c>
      <c r="I21" s="128"/>
      <c r="J21" s="53">
        <v>7.7000000000000002E-3</v>
      </c>
      <c r="K21" s="54">
        <v>6.8999999999999999E-3</v>
      </c>
    </row>
    <row r="22" spans="1:11" ht="17.25" customHeight="1">
      <c r="A22" s="77" t="s">
        <v>25</v>
      </c>
      <c r="B22" s="78"/>
      <c r="C22" s="78"/>
      <c r="D22" s="78"/>
      <c r="E22" s="79"/>
      <c r="F22" s="96" t="s">
        <v>11</v>
      </c>
      <c r="G22" s="97"/>
      <c r="H22" s="83" t="s">
        <v>12</v>
      </c>
      <c r="I22" s="83"/>
      <c r="J22" s="26" t="s">
        <v>13</v>
      </c>
      <c r="K22" s="27" t="s">
        <v>14</v>
      </c>
    </row>
    <row r="23" spans="1:11" ht="17.25" customHeight="1" thickBot="1">
      <c r="A23" s="80"/>
      <c r="B23" s="81"/>
      <c r="C23" s="81"/>
      <c r="D23" s="81"/>
      <c r="E23" s="82"/>
      <c r="F23" s="98">
        <v>0.3569</v>
      </c>
      <c r="G23" s="99"/>
      <c r="H23" s="98">
        <v>0.1298</v>
      </c>
      <c r="I23" s="99"/>
      <c r="J23" s="55">
        <v>0.4703</v>
      </c>
      <c r="K23" s="56">
        <v>4.2999999999999997E-2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92" t="s">
        <v>20</v>
      </c>
      <c r="B26" s="93"/>
      <c r="C26" s="93"/>
      <c r="D26" s="93"/>
      <c r="E26" s="93"/>
      <c r="F26" s="93"/>
      <c r="G26" s="93"/>
      <c r="H26" s="93"/>
      <c r="I26" s="93"/>
      <c r="J26" s="90" t="s">
        <v>21</v>
      </c>
      <c r="K26" s="91"/>
    </row>
    <row r="27" spans="1:11" ht="15">
      <c r="A27" s="94" t="s">
        <v>22</v>
      </c>
      <c r="B27" s="95"/>
      <c r="C27" s="95"/>
      <c r="D27" s="95"/>
      <c r="E27" s="95"/>
      <c r="F27" s="95" t="s">
        <v>23</v>
      </c>
      <c r="G27" s="95"/>
      <c r="H27" s="95"/>
      <c r="I27" s="95"/>
      <c r="J27" s="84">
        <f>A28+F28</f>
        <v>1</v>
      </c>
      <c r="K27" s="85"/>
    </row>
    <row r="28" spans="1:11" ht="13.5" customHeight="1">
      <c r="A28" s="106">
        <v>0.94679999999999997</v>
      </c>
      <c r="B28" s="107"/>
      <c r="C28" s="107"/>
      <c r="D28" s="107"/>
      <c r="E28" s="108"/>
      <c r="F28" s="100">
        <v>5.3199999999999997E-2</v>
      </c>
      <c r="G28" s="101"/>
      <c r="H28" s="101"/>
      <c r="I28" s="102"/>
      <c r="J28" s="86"/>
      <c r="K28" s="87"/>
    </row>
    <row r="29" spans="1:11" ht="12" customHeight="1" thickBot="1">
      <c r="A29" s="109"/>
      <c r="B29" s="110"/>
      <c r="C29" s="110"/>
      <c r="D29" s="110"/>
      <c r="E29" s="111"/>
      <c r="F29" s="103"/>
      <c r="G29" s="104"/>
      <c r="H29" s="104"/>
      <c r="I29" s="105"/>
      <c r="J29" s="88"/>
      <c r="K29" s="8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96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32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97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9</v>
      </c>
      <c r="C8" s="71">
        <v>226</v>
      </c>
      <c r="D8" s="71">
        <v>1925</v>
      </c>
      <c r="E8" s="58">
        <v>45</v>
      </c>
      <c r="F8" s="58">
        <v>125</v>
      </c>
      <c r="G8" s="58">
        <v>0</v>
      </c>
      <c r="H8" s="58">
        <f t="shared" ref="H8:H50" si="0">SUM(B8:G8)</f>
        <v>2330</v>
      </c>
      <c r="I8" s="65">
        <f t="shared" ref="I8:I50" si="1">H8/$H$51</f>
        <v>0.42603766684951544</v>
      </c>
      <c r="K8" s="71">
        <f>C8</f>
        <v>226</v>
      </c>
      <c r="L8" s="71">
        <f>D8</f>
        <v>1925</v>
      </c>
      <c r="M8" s="58">
        <f t="shared" ref="M8:M13" si="2">SUM(K8:L8)</f>
        <v>2151</v>
      </c>
      <c r="N8" s="65">
        <f t="shared" ref="N8:N50" si="3">M8/$M$51</f>
        <v>0.42670105137869468</v>
      </c>
    </row>
    <row r="9" spans="1:14">
      <c r="A9" s="57" t="s">
        <v>47</v>
      </c>
      <c r="B9" s="58">
        <v>25</v>
      </c>
      <c r="C9" s="71">
        <v>226</v>
      </c>
      <c r="D9" s="71">
        <v>1726</v>
      </c>
      <c r="E9" s="58">
        <v>34</v>
      </c>
      <c r="F9" s="58">
        <v>94</v>
      </c>
      <c r="G9" s="58">
        <v>0</v>
      </c>
      <c r="H9" s="58">
        <f t="shared" si="0"/>
        <v>2105</v>
      </c>
      <c r="I9" s="65">
        <f t="shared" si="1"/>
        <v>0.38489669043700858</v>
      </c>
      <c r="K9" s="71">
        <f t="shared" ref="K9:K50" si="4">C9</f>
        <v>226</v>
      </c>
      <c r="L9" s="71">
        <f t="shared" ref="L9:L50" si="5">D9</f>
        <v>1726</v>
      </c>
      <c r="M9" s="58">
        <f t="shared" si="2"/>
        <v>1952</v>
      </c>
      <c r="N9" s="65">
        <f t="shared" si="3"/>
        <v>0.38722475699266018</v>
      </c>
    </row>
    <row r="10" spans="1:14">
      <c r="A10" s="57" t="s">
        <v>48</v>
      </c>
      <c r="B10" s="58">
        <v>3</v>
      </c>
      <c r="C10" s="71">
        <v>18</v>
      </c>
      <c r="D10" s="71">
        <v>173</v>
      </c>
      <c r="E10" s="58">
        <v>1</v>
      </c>
      <c r="F10" s="58">
        <v>7</v>
      </c>
      <c r="G10" s="58">
        <v>0</v>
      </c>
      <c r="H10" s="58">
        <f t="shared" ref="H10:H12" si="6">SUM(B10:G10)</f>
        <v>202</v>
      </c>
      <c r="I10" s="65">
        <f t="shared" si="1"/>
        <v>3.6935454379228377E-2</v>
      </c>
      <c r="K10" s="71">
        <f t="shared" ref="K10:K12" si="7">C10</f>
        <v>18</v>
      </c>
      <c r="L10" s="71">
        <f t="shared" ref="L10:L12" si="8">D10</f>
        <v>173</v>
      </c>
      <c r="M10" s="58">
        <f t="shared" si="2"/>
        <v>191</v>
      </c>
      <c r="N10" s="65">
        <f t="shared" si="3"/>
        <v>3.7889307677048206E-2</v>
      </c>
    </row>
    <row r="11" spans="1:14">
      <c r="A11" s="57" t="s">
        <v>49</v>
      </c>
      <c r="B11" s="58" t="s">
        <v>90</v>
      </c>
      <c r="C11" s="71">
        <v>11</v>
      </c>
      <c r="D11" s="71">
        <v>103</v>
      </c>
      <c r="E11" s="58">
        <v>2</v>
      </c>
      <c r="F11" s="58">
        <v>12</v>
      </c>
      <c r="G11" s="58">
        <v>0</v>
      </c>
      <c r="H11" s="58">
        <f t="shared" si="6"/>
        <v>128</v>
      </c>
      <c r="I11" s="65">
        <f t="shared" si="1"/>
        <v>2.3404644359115011E-2</v>
      </c>
      <c r="K11" s="71">
        <f t="shared" si="7"/>
        <v>11</v>
      </c>
      <c r="L11" s="71">
        <f t="shared" si="8"/>
        <v>103</v>
      </c>
      <c r="M11" s="58">
        <f t="shared" si="2"/>
        <v>114</v>
      </c>
      <c r="N11" s="65">
        <f t="shared" si="3"/>
        <v>2.2614560603054949E-2</v>
      </c>
    </row>
    <row r="12" spans="1:14">
      <c r="A12" s="57" t="s">
        <v>50</v>
      </c>
      <c r="B12" s="58" t="s">
        <v>90</v>
      </c>
      <c r="C12" s="71">
        <v>10</v>
      </c>
      <c r="D12" s="71">
        <v>92</v>
      </c>
      <c r="E12" s="58" t="s">
        <v>90</v>
      </c>
      <c r="F12" s="58">
        <v>3</v>
      </c>
      <c r="G12" s="58">
        <v>0</v>
      </c>
      <c r="H12" s="58">
        <f t="shared" si="6"/>
        <v>105</v>
      </c>
      <c r="I12" s="65">
        <f t="shared" si="1"/>
        <v>1.9199122325836534E-2</v>
      </c>
      <c r="K12" s="71">
        <f t="shared" si="7"/>
        <v>10</v>
      </c>
      <c r="L12" s="71">
        <f t="shared" si="8"/>
        <v>92</v>
      </c>
      <c r="M12" s="58">
        <f t="shared" si="2"/>
        <v>102</v>
      </c>
      <c r="N12" s="65">
        <f t="shared" si="3"/>
        <v>2.023408053957548E-2</v>
      </c>
    </row>
    <row r="13" spans="1:14">
      <c r="A13" s="57" t="s">
        <v>51</v>
      </c>
      <c r="B13" s="58" t="s">
        <v>90</v>
      </c>
      <c r="C13" s="71">
        <v>1</v>
      </c>
      <c r="D13" s="71">
        <v>63</v>
      </c>
      <c r="E13" s="58">
        <v>3</v>
      </c>
      <c r="F13" s="58">
        <v>8</v>
      </c>
      <c r="G13" s="58">
        <v>0</v>
      </c>
      <c r="H13" s="58">
        <f t="shared" si="0"/>
        <v>75</v>
      </c>
      <c r="I13" s="65">
        <f t="shared" si="1"/>
        <v>1.3713658804168952E-2</v>
      </c>
      <c r="K13" s="71">
        <f t="shared" si="4"/>
        <v>1</v>
      </c>
      <c r="L13" s="71">
        <f t="shared" si="5"/>
        <v>63</v>
      </c>
      <c r="M13" s="58">
        <f t="shared" si="2"/>
        <v>64</v>
      </c>
      <c r="N13" s="65">
        <f t="shared" si="3"/>
        <v>1.2695893671890498E-2</v>
      </c>
    </row>
    <row r="14" spans="1:14">
      <c r="A14" s="57" t="s">
        <v>52</v>
      </c>
      <c r="B14" s="58" t="s">
        <v>90</v>
      </c>
      <c r="C14" s="71">
        <v>2</v>
      </c>
      <c r="D14" s="71">
        <v>55</v>
      </c>
      <c r="E14" s="58" t="s">
        <v>90</v>
      </c>
      <c r="F14" s="58" t="s">
        <v>90</v>
      </c>
      <c r="G14" s="58">
        <v>0</v>
      </c>
      <c r="H14" s="58">
        <f t="shared" si="0"/>
        <v>57</v>
      </c>
      <c r="I14" s="65">
        <f t="shared" si="1"/>
        <v>1.0422380691168404E-2</v>
      </c>
      <c r="K14" s="71">
        <f t="shared" si="4"/>
        <v>2</v>
      </c>
      <c r="L14" s="71">
        <f t="shared" si="5"/>
        <v>55</v>
      </c>
      <c r="M14" s="58">
        <f t="shared" ref="M14:M50" si="9">SUM(K14:L14)</f>
        <v>57</v>
      </c>
      <c r="N14" s="65">
        <f t="shared" si="3"/>
        <v>1.1307280301527474E-2</v>
      </c>
    </row>
    <row r="15" spans="1:14">
      <c r="A15" s="57" t="s">
        <v>54</v>
      </c>
      <c r="B15" s="58" t="s">
        <v>90</v>
      </c>
      <c r="C15" s="71">
        <v>2</v>
      </c>
      <c r="D15" s="71">
        <v>47</v>
      </c>
      <c r="E15" s="58">
        <v>1</v>
      </c>
      <c r="F15" s="58">
        <v>2</v>
      </c>
      <c r="G15" s="58">
        <v>0</v>
      </c>
      <c r="H15" s="58">
        <f t="shared" si="0"/>
        <v>52</v>
      </c>
      <c r="I15" s="65">
        <f t="shared" si="1"/>
        <v>9.5081367708904733E-3</v>
      </c>
      <c r="K15" s="71">
        <f t="shared" si="4"/>
        <v>2</v>
      </c>
      <c r="L15" s="71">
        <f t="shared" si="5"/>
        <v>47</v>
      </c>
      <c r="M15" s="58">
        <f t="shared" si="9"/>
        <v>49</v>
      </c>
      <c r="N15" s="65">
        <f t="shared" si="3"/>
        <v>9.7202935925411616E-3</v>
      </c>
    </row>
    <row r="16" spans="1:14">
      <c r="A16" s="57" t="s">
        <v>53</v>
      </c>
      <c r="B16" s="58" t="s">
        <v>90</v>
      </c>
      <c r="C16" s="71">
        <v>4</v>
      </c>
      <c r="D16" s="71">
        <v>36</v>
      </c>
      <c r="E16" s="58">
        <v>2</v>
      </c>
      <c r="F16" s="58">
        <v>5</v>
      </c>
      <c r="G16" s="58">
        <v>0</v>
      </c>
      <c r="H16" s="58">
        <f t="shared" si="0"/>
        <v>47</v>
      </c>
      <c r="I16" s="65">
        <f t="shared" si="1"/>
        <v>8.5938928506125428E-3</v>
      </c>
      <c r="K16" s="71">
        <f t="shared" si="4"/>
        <v>4</v>
      </c>
      <c r="L16" s="71">
        <f t="shared" si="5"/>
        <v>36</v>
      </c>
      <c r="M16" s="58">
        <f t="shared" si="9"/>
        <v>40</v>
      </c>
      <c r="N16" s="65">
        <f t="shared" si="3"/>
        <v>7.9349335449315616E-3</v>
      </c>
    </row>
    <row r="17" spans="1:14">
      <c r="A17" s="57" t="s">
        <v>56</v>
      </c>
      <c r="B17" s="58" t="s">
        <v>90</v>
      </c>
      <c r="C17" s="71">
        <v>2</v>
      </c>
      <c r="D17" s="71">
        <v>31</v>
      </c>
      <c r="E17" s="58">
        <v>3</v>
      </c>
      <c r="F17" s="58">
        <v>3</v>
      </c>
      <c r="G17" s="58">
        <v>0</v>
      </c>
      <c r="H17" s="58">
        <f t="shared" ref="H17" si="10">SUM(B17:G17)</f>
        <v>39</v>
      </c>
      <c r="I17" s="65">
        <f t="shared" si="1"/>
        <v>7.131102578167855E-3</v>
      </c>
      <c r="K17" s="71">
        <f t="shared" ref="K17" si="11">C17</f>
        <v>2</v>
      </c>
      <c r="L17" s="71">
        <f t="shared" ref="L17" si="12">D17</f>
        <v>31</v>
      </c>
      <c r="M17" s="58">
        <f t="shared" ref="M17" si="13">SUM(K17:L17)</f>
        <v>33</v>
      </c>
      <c r="N17" s="65">
        <f t="shared" si="3"/>
        <v>6.546320174568538E-3</v>
      </c>
    </row>
    <row r="18" spans="1:14">
      <c r="A18" s="57" t="s">
        <v>55</v>
      </c>
      <c r="B18" s="58" t="s">
        <v>90</v>
      </c>
      <c r="C18" s="71">
        <v>10</v>
      </c>
      <c r="D18" s="71">
        <v>22</v>
      </c>
      <c r="E18" s="58">
        <v>2</v>
      </c>
      <c r="F18" s="58">
        <v>3</v>
      </c>
      <c r="G18" s="58">
        <v>0</v>
      </c>
      <c r="H18" s="58">
        <f t="shared" si="0"/>
        <v>37</v>
      </c>
      <c r="I18" s="65">
        <f t="shared" si="1"/>
        <v>6.7654050100566833E-3</v>
      </c>
      <c r="K18" s="71">
        <f t="shared" ref="K18:K35" si="14">C18</f>
        <v>10</v>
      </c>
      <c r="L18" s="71">
        <f t="shared" ref="L18:L35" si="15">D18</f>
        <v>22</v>
      </c>
      <c r="M18" s="58">
        <f t="shared" ref="M18:M35" si="16">SUM(K18:L18)</f>
        <v>32</v>
      </c>
      <c r="N18" s="65">
        <f t="shared" si="3"/>
        <v>6.3479468359452489E-3</v>
      </c>
    </row>
    <row r="19" spans="1:14">
      <c r="A19" s="57" t="s">
        <v>59</v>
      </c>
      <c r="B19" s="58" t="s">
        <v>90</v>
      </c>
      <c r="C19" s="71">
        <v>8</v>
      </c>
      <c r="D19" s="71">
        <v>26</v>
      </c>
      <c r="E19" s="58" t="s">
        <v>90</v>
      </c>
      <c r="F19" s="58">
        <v>1</v>
      </c>
      <c r="G19" s="58">
        <v>0</v>
      </c>
      <c r="H19" s="58">
        <f t="shared" si="0"/>
        <v>35</v>
      </c>
      <c r="I19" s="65">
        <f t="shared" si="1"/>
        <v>6.3997074419455107E-3</v>
      </c>
      <c r="K19" s="71">
        <f t="shared" ref="K19" si="17">C19</f>
        <v>8</v>
      </c>
      <c r="L19" s="71">
        <f t="shared" ref="L19" si="18">D19</f>
        <v>26</v>
      </c>
      <c r="M19" s="58">
        <f t="shared" ref="M19" si="19">SUM(K19:L19)</f>
        <v>34</v>
      </c>
      <c r="N19" s="65">
        <f t="shared" si="3"/>
        <v>6.7446935131918271E-3</v>
      </c>
    </row>
    <row r="20" spans="1:14">
      <c r="A20" s="57" t="s">
        <v>58</v>
      </c>
      <c r="B20" s="58" t="s">
        <v>90</v>
      </c>
      <c r="C20" s="71">
        <v>3</v>
      </c>
      <c r="D20" s="71">
        <v>31</v>
      </c>
      <c r="E20" s="58" t="s">
        <v>90</v>
      </c>
      <c r="F20" s="58" t="s">
        <v>90</v>
      </c>
      <c r="G20" s="58">
        <v>0</v>
      </c>
      <c r="H20" s="58">
        <f t="shared" si="0"/>
        <v>34</v>
      </c>
      <c r="I20" s="65">
        <f t="shared" si="1"/>
        <v>6.2168586578899253E-3</v>
      </c>
      <c r="K20" s="71">
        <f t="shared" ref="K20" si="20">C20</f>
        <v>3</v>
      </c>
      <c r="L20" s="71">
        <f t="shared" ref="L20" si="21">D20</f>
        <v>31</v>
      </c>
      <c r="M20" s="58">
        <f t="shared" ref="M20" si="22">SUM(K20:L20)</f>
        <v>34</v>
      </c>
      <c r="N20" s="65">
        <f t="shared" si="3"/>
        <v>6.7446935131918271E-3</v>
      </c>
    </row>
    <row r="21" spans="1:14">
      <c r="A21" s="57" t="s">
        <v>60</v>
      </c>
      <c r="B21" s="58" t="s">
        <v>90</v>
      </c>
      <c r="C21" s="71" t="s">
        <v>90</v>
      </c>
      <c r="D21" s="71">
        <v>29</v>
      </c>
      <c r="E21" s="58" t="s">
        <v>90</v>
      </c>
      <c r="F21" s="58">
        <v>2</v>
      </c>
      <c r="G21" s="58">
        <v>0</v>
      </c>
      <c r="H21" s="58">
        <f t="shared" si="0"/>
        <v>31</v>
      </c>
      <c r="I21" s="65">
        <f t="shared" si="1"/>
        <v>5.6683123057231673E-3</v>
      </c>
      <c r="K21" s="71" t="str">
        <f t="shared" si="14"/>
        <v>-</v>
      </c>
      <c r="L21" s="71">
        <f t="shared" si="15"/>
        <v>29</v>
      </c>
      <c r="M21" s="58">
        <f t="shared" si="16"/>
        <v>29</v>
      </c>
      <c r="N21" s="65">
        <f t="shared" si="3"/>
        <v>5.7528268200753817E-3</v>
      </c>
    </row>
    <row r="22" spans="1:14">
      <c r="A22" s="57" t="s">
        <v>57</v>
      </c>
      <c r="B22" s="58" t="s">
        <v>90</v>
      </c>
      <c r="C22" s="71">
        <v>1</v>
      </c>
      <c r="D22" s="71">
        <v>9</v>
      </c>
      <c r="E22" s="58">
        <v>14</v>
      </c>
      <c r="F22" s="58">
        <v>3</v>
      </c>
      <c r="G22" s="58">
        <v>0</v>
      </c>
      <c r="H22" s="58">
        <f t="shared" si="0"/>
        <v>27</v>
      </c>
      <c r="I22" s="65">
        <f t="shared" si="1"/>
        <v>4.936917169500823E-3</v>
      </c>
      <c r="K22" s="71">
        <f t="shared" si="14"/>
        <v>1</v>
      </c>
      <c r="L22" s="71">
        <f t="shared" si="15"/>
        <v>9</v>
      </c>
      <c r="M22" s="58">
        <f t="shared" si="16"/>
        <v>10</v>
      </c>
      <c r="N22" s="65">
        <f t="shared" si="3"/>
        <v>1.9837333862328904E-3</v>
      </c>
    </row>
    <row r="23" spans="1:14">
      <c r="A23" s="57" t="s">
        <v>62</v>
      </c>
      <c r="B23" s="58" t="s">
        <v>90</v>
      </c>
      <c r="C23" s="71">
        <v>2</v>
      </c>
      <c r="D23" s="71">
        <v>18</v>
      </c>
      <c r="E23" s="58" t="s">
        <v>90</v>
      </c>
      <c r="F23" s="58" t="s">
        <v>90</v>
      </c>
      <c r="G23" s="58">
        <v>0</v>
      </c>
      <c r="H23" s="58">
        <f t="shared" si="0"/>
        <v>20</v>
      </c>
      <c r="I23" s="65">
        <f t="shared" si="1"/>
        <v>3.6569756811117207E-3</v>
      </c>
      <c r="K23" s="71">
        <f t="shared" si="14"/>
        <v>2</v>
      </c>
      <c r="L23" s="71">
        <f t="shared" si="15"/>
        <v>18</v>
      </c>
      <c r="M23" s="58">
        <f t="shared" si="16"/>
        <v>20</v>
      </c>
      <c r="N23" s="65">
        <f t="shared" si="3"/>
        <v>3.9674667724657808E-3</v>
      </c>
    </row>
    <row r="24" spans="1:14">
      <c r="A24" s="57" t="s">
        <v>64</v>
      </c>
      <c r="B24" s="58" t="s">
        <v>90</v>
      </c>
      <c r="C24" s="71" t="s">
        <v>90</v>
      </c>
      <c r="D24" s="71">
        <v>15</v>
      </c>
      <c r="E24" s="58" t="s">
        <v>90</v>
      </c>
      <c r="F24" s="58">
        <v>1</v>
      </c>
      <c r="G24" s="58">
        <v>0</v>
      </c>
      <c r="H24" s="58">
        <f t="shared" si="0"/>
        <v>16</v>
      </c>
      <c r="I24" s="65">
        <f t="shared" si="1"/>
        <v>2.9255805448893763E-3</v>
      </c>
      <c r="K24" s="71" t="str">
        <f t="shared" si="14"/>
        <v>-</v>
      </c>
      <c r="L24" s="71">
        <f t="shared" si="15"/>
        <v>15</v>
      </c>
      <c r="M24" s="58">
        <f t="shared" si="16"/>
        <v>15</v>
      </c>
      <c r="N24" s="65">
        <f t="shared" si="3"/>
        <v>2.9756000793493354E-3</v>
      </c>
    </row>
    <row r="25" spans="1:14">
      <c r="A25" s="57" t="s">
        <v>61</v>
      </c>
      <c r="B25" s="58" t="s">
        <v>90</v>
      </c>
      <c r="C25" s="71">
        <v>1</v>
      </c>
      <c r="D25" s="71">
        <v>14</v>
      </c>
      <c r="E25" s="58" t="s">
        <v>90</v>
      </c>
      <c r="F25" s="58">
        <v>1</v>
      </c>
      <c r="G25" s="58">
        <v>0</v>
      </c>
      <c r="H25" s="58">
        <f t="shared" si="0"/>
        <v>16</v>
      </c>
      <c r="I25" s="65">
        <f t="shared" si="1"/>
        <v>2.9255805448893763E-3</v>
      </c>
      <c r="K25" s="71">
        <f t="shared" si="14"/>
        <v>1</v>
      </c>
      <c r="L25" s="71">
        <f t="shared" si="15"/>
        <v>14</v>
      </c>
      <c r="M25" s="58">
        <f t="shared" si="16"/>
        <v>15</v>
      </c>
      <c r="N25" s="65">
        <f t="shared" si="3"/>
        <v>2.9756000793493354E-3</v>
      </c>
    </row>
    <row r="26" spans="1:14">
      <c r="A26" s="57" t="s">
        <v>65</v>
      </c>
      <c r="B26" s="58">
        <v>3</v>
      </c>
      <c r="C26" s="71">
        <v>1</v>
      </c>
      <c r="D26" s="71">
        <v>6</v>
      </c>
      <c r="E26" s="58">
        <v>1</v>
      </c>
      <c r="F26" s="58">
        <v>4</v>
      </c>
      <c r="G26" s="58">
        <v>0</v>
      </c>
      <c r="H26" s="58">
        <f t="shared" si="0"/>
        <v>15</v>
      </c>
      <c r="I26" s="65">
        <f t="shared" si="1"/>
        <v>2.7427317608337905E-3</v>
      </c>
      <c r="K26" s="71">
        <f t="shared" si="14"/>
        <v>1</v>
      </c>
      <c r="L26" s="71">
        <f t="shared" si="15"/>
        <v>6</v>
      </c>
      <c r="M26" s="58">
        <f t="shared" si="16"/>
        <v>7</v>
      </c>
      <c r="N26" s="65">
        <f t="shared" si="3"/>
        <v>1.3886133703630231E-3</v>
      </c>
    </row>
    <row r="27" spans="1:14">
      <c r="A27" s="57" t="s">
        <v>63</v>
      </c>
      <c r="B27" s="58" t="s">
        <v>90</v>
      </c>
      <c r="C27" s="71" t="s">
        <v>90</v>
      </c>
      <c r="D27" s="71">
        <v>14</v>
      </c>
      <c r="E27" s="58" t="s">
        <v>90</v>
      </c>
      <c r="F27" s="58" t="s">
        <v>90</v>
      </c>
      <c r="G27" s="58">
        <v>0</v>
      </c>
      <c r="H27" s="58">
        <f t="shared" ref="H27:H28" si="23">SUM(B27:G27)</f>
        <v>14</v>
      </c>
      <c r="I27" s="65">
        <f t="shared" si="1"/>
        <v>2.5598829767782046E-3</v>
      </c>
      <c r="K27" s="71" t="str">
        <f t="shared" ref="K27:K28" si="24">C27</f>
        <v>-</v>
      </c>
      <c r="L27" s="71">
        <f t="shared" ref="L27:L28" si="25">D27</f>
        <v>14</v>
      </c>
      <c r="M27" s="58">
        <f t="shared" ref="M27:M28" si="26">SUM(K27:L27)</f>
        <v>14</v>
      </c>
      <c r="N27" s="65">
        <f t="shared" si="3"/>
        <v>2.7772267407260463E-3</v>
      </c>
    </row>
    <row r="28" spans="1:14">
      <c r="A28" s="57" t="s">
        <v>66</v>
      </c>
      <c r="B28" s="58" t="s">
        <v>90</v>
      </c>
      <c r="C28" s="71">
        <v>2</v>
      </c>
      <c r="D28" s="71">
        <v>9</v>
      </c>
      <c r="E28" s="58" t="s">
        <v>90</v>
      </c>
      <c r="F28" s="58" t="s">
        <v>90</v>
      </c>
      <c r="G28" s="58">
        <v>0</v>
      </c>
      <c r="H28" s="58">
        <f t="shared" si="23"/>
        <v>11</v>
      </c>
      <c r="I28" s="65">
        <f t="shared" si="1"/>
        <v>2.0113366246114462E-3</v>
      </c>
      <c r="K28" s="71">
        <f t="shared" si="24"/>
        <v>2</v>
      </c>
      <c r="L28" s="71">
        <f t="shared" si="25"/>
        <v>9</v>
      </c>
      <c r="M28" s="58">
        <f t="shared" si="26"/>
        <v>11</v>
      </c>
      <c r="N28" s="65">
        <f t="shared" si="3"/>
        <v>2.1821067248561795E-3</v>
      </c>
    </row>
    <row r="29" spans="1:14">
      <c r="A29" s="57" t="s">
        <v>67</v>
      </c>
      <c r="B29" s="58" t="s">
        <v>90</v>
      </c>
      <c r="C29" s="71">
        <v>1</v>
      </c>
      <c r="D29" s="71">
        <v>9</v>
      </c>
      <c r="E29" s="58" t="s">
        <v>90</v>
      </c>
      <c r="F29" s="58">
        <v>1</v>
      </c>
      <c r="G29" s="58">
        <v>0</v>
      </c>
      <c r="H29" s="58">
        <f t="shared" si="0"/>
        <v>11</v>
      </c>
      <c r="I29" s="65">
        <f t="shared" si="1"/>
        <v>2.0113366246114462E-3</v>
      </c>
      <c r="K29" s="71">
        <f t="shared" si="14"/>
        <v>1</v>
      </c>
      <c r="L29" s="71">
        <f t="shared" si="15"/>
        <v>9</v>
      </c>
      <c r="M29" s="58">
        <f t="shared" si="16"/>
        <v>10</v>
      </c>
      <c r="N29" s="65">
        <f t="shared" si="3"/>
        <v>1.9837333862328904E-3</v>
      </c>
    </row>
    <row r="30" spans="1:14">
      <c r="A30" s="57" t="s">
        <v>68</v>
      </c>
      <c r="B30" s="58" t="s">
        <v>90</v>
      </c>
      <c r="C30" s="71">
        <v>1</v>
      </c>
      <c r="D30" s="71">
        <v>9</v>
      </c>
      <c r="E30" s="58" t="s">
        <v>90</v>
      </c>
      <c r="F30" s="58" t="s">
        <v>90</v>
      </c>
      <c r="G30" s="58">
        <v>0</v>
      </c>
      <c r="H30" s="58">
        <f t="shared" si="0"/>
        <v>10</v>
      </c>
      <c r="I30" s="65">
        <f t="shared" si="1"/>
        <v>1.8284878405558603E-3</v>
      </c>
      <c r="K30" s="71">
        <f t="shared" si="14"/>
        <v>1</v>
      </c>
      <c r="L30" s="71">
        <f t="shared" si="15"/>
        <v>9</v>
      </c>
      <c r="M30" s="58">
        <f t="shared" si="16"/>
        <v>10</v>
      </c>
      <c r="N30" s="65">
        <f t="shared" si="3"/>
        <v>1.9837333862328904E-3</v>
      </c>
    </row>
    <row r="31" spans="1:14">
      <c r="A31" s="57" t="s">
        <v>69</v>
      </c>
      <c r="B31" s="58" t="s">
        <v>90</v>
      </c>
      <c r="C31" s="71">
        <v>1</v>
      </c>
      <c r="D31" s="71">
        <v>5</v>
      </c>
      <c r="E31" s="58" t="s">
        <v>90</v>
      </c>
      <c r="F31" s="58" t="s">
        <v>90</v>
      </c>
      <c r="G31" s="58">
        <v>0</v>
      </c>
      <c r="H31" s="58">
        <f t="shared" si="0"/>
        <v>6</v>
      </c>
      <c r="I31" s="65">
        <f t="shared" si="1"/>
        <v>1.0970927043335162E-3</v>
      </c>
      <c r="K31" s="71">
        <f t="shared" si="14"/>
        <v>1</v>
      </c>
      <c r="L31" s="71">
        <f t="shared" si="15"/>
        <v>5</v>
      </c>
      <c r="M31" s="58">
        <f t="shared" si="16"/>
        <v>6</v>
      </c>
      <c r="N31" s="65">
        <f t="shared" si="3"/>
        <v>1.1902400317397343E-3</v>
      </c>
    </row>
    <row r="32" spans="1:14">
      <c r="A32" s="57" t="s">
        <v>70</v>
      </c>
      <c r="B32" s="58" t="s">
        <v>90</v>
      </c>
      <c r="C32" s="71" t="s">
        <v>90</v>
      </c>
      <c r="D32" s="71">
        <v>5</v>
      </c>
      <c r="E32" s="58" t="s">
        <v>90</v>
      </c>
      <c r="F32" s="58" t="s">
        <v>90</v>
      </c>
      <c r="G32" s="58">
        <v>0</v>
      </c>
      <c r="H32" s="58">
        <f t="shared" si="0"/>
        <v>5</v>
      </c>
      <c r="I32" s="65">
        <f t="shared" si="1"/>
        <v>9.1424392027793016E-4</v>
      </c>
      <c r="K32" s="71" t="str">
        <f t="shared" si="14"/>
        <v>-</v>
      </c>
      <c r="L32" s="71">
        <f t="shared" si="15"/>
        <v>5</v>
      </c>
      <c r="M32" s="58">
        <f t="shared" si="16"/>
        <v>5</v>
      </c>
      <c r="N32" s="65">
        <f t="shared" si="3"/>
        <v>9.918666931164452E-4</v>
      </c>
    </row>
    <row r="33" spans="1:14">
      <c r="A33" s="57" t="s">
        <v>71</v>
      </c>
      <c r="B33" s="58" t="s">
        <v>90</v>
      </c>
      <c r="C33" s="71" t="s">
        <v>90</v>
      </c>
      <c r="D33" s="71">
        <v>5</v>
      </c>
      <c r="E33" s="58" t="s">
        <v>90</v>
      </c>
      <c r="F33" s="58" t="s">
        <v>90</v>
      </c>
      <c r="G33" s="58">
        <v>0</v>
      </c>
      <c r="H33" s="58">
        <f t="shared" si="0"/>
        <v>5</v>
      </c>
      <c r="I33" s="65">
        <f t="shared" si="1"/>
        <v>9.1424392027793016E-4</v>
      </c>
      <c r="K33" s="71" t="str">
        <f t="shared" si="14"/>
        <v>-</v>
      </c>
      <c r="L33" s="71">
        <f t="shared" si="15"/>
        <v>5</v>
      </c>
      <c r="M33" s="58">
        <f t="shared" si="16"/>
        <v>5</v>
      </c>
      <c r="N33" s="65">
        <f t="shared" si="3"/>
        <v>9.918666931164452E-4</v>
      </c>
    </row>
    <row r="34" spans="1:14">
      <c r="A34" s="57" t="s">
        <v>75</v>
      </c>
      <c r="B34" s="58" t="s">
        <v>90</v>
      </c>
      <c r="C34" s="71" t="s">
        <v>90</v>
      </c>
      <c r="D34" s="71">
        <v>4</v>
      </c>
      <c r="E34" s="58" t="s">
        <v>90</v>
      </c>
      <c r="F34" s="58">
        <v>1</v>
      </c>
      <c r="G34" s="58">
        <v>0</v>
      </c>
      <c r="H34" s="58">
        <f t="shared" si="0"/>
        <v>5</v>
      </c>
      <c r="I34" s="65">
        <f t="shared" si="1"/>
        <v>9.1424392027793016E-4</v>
      </c>
      <c r="K34" s="71" t="str">
        <f t="shared" si="14"/>
        <v>-</v>
      </c>
      <c r="L34" s="71">
        <f t="shared" si="15"/>
        <v>4</v>
      </c>
      <c r="M34" s="58">
        <f t="shared" si="16"/>
        <v>4</v>
      </c>
      <c r="N34" s="65">
        <f t="shared" si="3"/>
        <v>7.9349335449315612E-4</v>
      </c>
    </row>
    <row r="35" spans="1:14">
      <c r="A35" s="57" t="s">
        <v>72</v>
      </c>
      <c r="B35" s="58" t="s">
        <v>90</v>
      </c>
      <c r="C35" s="71">
        <v>2</v>
      </c>
      <c r="D35" s="71">
        <v>3</v>
      </c>
      <c r="E35" s="58" t="s">
        <v>90</v>
      </c>
      <c r="F35" s="58" t="s">
        <v>90</v>
      </c>
      <c r="G35" s="58">
        <v>0</v>
      </c>
      <c r="H35" s="58">
        <f t="shared" si="0"/>
        <v>5</v>
      </c>
      <c r="I35" s="65">
        <f t="shared" si="1"/>
        <v>9.1424392027793016E-4</v>
      </c>
      <c r="K35" s="71">
        <f t="shared" si="14"/>
        <v>2</v>
      </c>
      <c r="L35" s="71">
        <f t="shared" si="15"/>
        <v>3</v>
      </c>
      <c r="M35" s="58">
        <f t="shared" si="16"/>
        <v>5</v>
      </c>
      <c r="N35" s="65">
        <f t="shared" si="3"/>
        <v>9.918666931164452E-4</v>
      </c>
    </row>
    <row r="36" spans="1:14">
      <c r="A36" s="57" t="s">
        <v>74</v>
      </c>
      <c r="B36" s="58" t="s">
        <v>90</v>
      </c>
      <c r="C36" s="71" t="s">
        <v>90</v>
      </c>
      <c r="D36" s="71">
        <v>3</v>
      </c>
      <c r="E36" s="58" t="s">
        <v>90</v>
      </c>
      <c r="F36" s="58">
        <v>1</v>
      </c>
      <c r="G36" s="58">
        <v>0</v>
      </c>
      <c r="H36" s="58">
        <f t="shared" si="0"/>
        <v>4</v>
      </c>
      <c r="I36" s="65">
        <f t="shared" si="1"/>
        <v>7.3139513622234409E-4</v>
      </c>
      <c r="K36" s="71" t="str">
        <f t="shared" ref="K36:K42" si="27">C36</f>
        <v>-</v>
      </c>
      <c r="L36" s="71">
        <f t="shared" ref="L36:L42" si="28">D36</f>
        <v>3</v>
      </c>
      <c r="M36" s="58">
        <f t="shared" ref="M36:M42" si="29">SUM(K36:L36)</f>
        <v>3</v>
      </c>
      <c r="N36" s="65">
        <f t="shared" si="3"/>
        <v>5.9512001586986714E-4</v>
      </c>
    </row>
    <row r="37" spans="1:14">
      <c r="A37" s="57" t="s">
        <v>73</v>
      </c>
      <c r="B37" s="58" t="s">
        <v>90</v>
      </c>
      <c r="C37" s="71" t="s">
        <v>90</v>
      </c>
      <c r="D37" s="71">
        <v>4</v>
      </c>
      <c r="E37" s="58" t="s">
        <v>90</v>
      </c>
      <c r="F37" s="58" t="s">
        <v>90</v>
      </c>
      <c r="G37" s="58">
        <v>0</v>
      </c>
      <c r="H37" s="58">
        <f t="shared" si="0"/>
        <v>4</v>
      </c>
      <c r="I37" s="65">
        <f t="shared" si="1"/>
        <v>7.3139513622234409E-4</v>
      </c>
      <c r="K37" s="71" t="str">
        <f t="shared" ref="K37:K41" si="30">C37</f>
        <v>-</v>
      </c>
      <c r="L37" s="71">
        <f t="shared" ref="L37:L41" si="31">D37</f>
        <v>4</v>
      </c>
      <c r="M37" s="58">
        <f t="shared" ref="M37:M41" si="32">SUM(K37:L37)</f>
        <v>4</v>
      </c>
      <c r="N37" s="65">
        <f t="shared" si="3"/>
        <v>7.9349335449315612E-4</v>
      </c>
    </row>
    <row r="38" spans="1:14">
      <c r="A38" s="57" t="s">
        <v>77</v>
      </c>
      <c r="B38" s="58" t="s">
        <v>90</v>
      </c>
      <c r="C38" s="71" t="s">
        <v>90</v>
      </c>
      <c r="D38" s="71">
        <v>3</v>
      </c>
      <c r="E38" s="58" t="s">
        <v>90</v>
      </c>
      <c r="F38" s="58" t="s">
        <v>90</v>
      </c>
      <c r="G38" s="58">
        <v>0</v>
      </c>
      <c r="H38" s="58">
        <f t="shared" si="0"/>
        <v>3</v>
      </c>
      <c r="I38" s="65">
        <f t="shared" si="1"/>
        <v>5.4854635216675812E-4</v>
      </c>
      <c r="K38" s="71" t="str">
        <f t="shared" si="30"/>
        <v>-</v>
      </c>
      <c r="L38" s="71">
        <f t="shared" si="31"/>
        <v>3</v>
      </c>
      <c r="M38" s="58">
        <f t="shared" si="32"/>
        <v>3</v>
      </c>
      <c r="N38" s="65">
        <f t="shared" si="3"/>
        <v>5.9512001586986714E-4</v>
      </c>
    </row>
    <row r="39" spans="1:14">
      <c r="A39" s="57" t="s">
        <v>80</v>
      </c>
      <c r="B39" s="58" t="s">
        <v>90</v>
      </c>
      <c r="C39" s="71" t="s">
        <v>90</v>
      </c>
      <c r="D39" s="71">
        <v>2</v>
      </c>
      <c r="E39" s="58" t="s">
        <v>90</v>
      </c>
      <c r="F39" s="58" t="s">
        <v>90</v>
      </c>
      <c r="G39" s="58">
        <v>0</v>
      </c>
      <c r="H39" s="58">
        <f t="shared" si="0"/>
        <v>2</v>
      </c>
      <c r="I39" s="65">
        <f t="shared" si="1"/>
        <v>3.6569756811117204E-4</v>
      </c>
      <c r="K39" s="71" t="str">
        <f t="shared" si="30"/>
        <v>-</v>
      </c>
      <c r="L39" s="71">
        <f t="shared" si="31"/>
        <v>2</v>
      </c>
      <c r="M39" s="58">
        <f t="shared" si="32"/>
        <v>2</v>
      </c>
      <c r="N39" s="65">
        <f t="shared" si="3"/>
        <v>3.9674667724657806E-4</v>
      </c>
    </row>
    <row r="40" spans="1:14">
      <c r="A40" s="57" t="s">
        <v>76</v>
      </c>
      <c r="B40" s="58" t="s">
        <v>90</v>
      </c>
      <c r="C40" s="71" t="s">
        <v>90</v>
      </c>
      <c r="D40" s="71">
        <v>1</v>
      </c>
      <c r="E40" s="58" t="s">
        <v>90</v>
      </c>
      <c r="F40" s="58">
        <v>1</v>
      </c>
      <c r="G40" s="58">
        <v>0</v>
      </c>
      <c r="H40" s="58">
        <f t="shared" si="0"/>
        <v>2</v>
      </c>
      <c r="I40" s="65">
        <f t="shared" si="1"/>
        <v>3.6569756811117204E-4</v>
      </c>
      <c r="K40" s="71" t="str">
        <f t="shared" si="30"/>
        <v>-</v>
      </c>
      <c r="L40" s="71">
        <f t="shared" si="31"/>
        <v>1</v>
      </c>
      <c r="M40" s="58">
        <f t="shared" si="32"/>
        <v>1</v>
      </c>
      <c r="N40" s="65">
        <f t="shared" si="3"/>
        <v>1.9837333862328903E-4</v>
      </c>
    </row>
    <row r="41" spans="1:14">
      <c r="A41" s="57" t="s">
        <v>79</v>
      </c>
      <c r="B41" s="58" t="s">
        <v>90</v>
      </c>
      <c r="C41" s="71" t="s">
        <v>90</v>
      </c>
      <c r="D41" s="71">
        <v>2</v>
      </c>
      <c r="E41" s="58" t="s">
        <v>90</v>
      </c>
      <c r="F41" s="58" t="s">
        <v>90</v>
      </c>
      <c r="G41" s="58">
        <v>0</v>
      </c>
      <c r="H41" s="58">
        <f t="shared" si="0"/>
        <v>2</v>
      </c>
      <c r="I41" s="65">
        <f t="shared" si="1"/>
        <v>3.6569756811117204E-4</v>
      </c>
      <c r="K41" s="71" t="str">
        <f t="shared" si="30"/>
        <v>-</v>
      </c>
      <c r="L41" s="71">
        <f t="shared" si="31"/>
        <v>2</v>
      </c>
      <c r="M41" s="58">
        <f t="shared" si="32"/>
        <v>2</v>
      </c>
      <c r="N41" s="65">
        <f t="shared" si="3"/>
        <v>3.9674667724657806E-4</v>
      </c>
    </row>
    <row r="42" spans="1:14">
      <c r="A42" s="57" t="s">
        <v>82</v>
      </c>
      <c r="B42" s="58" t="s">
        <v>90</v>
      </c>
      <c r="C42" s="71" t="s">
        <v>90</v>
      </c>
      <c r="D42" s="71">
        <v>1</v>
      </c>
      <c r="E42" s="58" t="s">
        <v>90</v>
      </c>
      <c r="F42" s="58" t="s">
        <v>90</v>
      </c>
      <c r="G42" s="58">
        <v>0</v>
      </c>
      <c r="H42" s="58">
        <f t="shared" si="0"/>
        <v>1</v>
      </c>
      <c r="I42" s="65">
        <f t="shared" si="1"/>
        <v>1.8284878405558602E-4</v>
      </c>
      <c r="K42" s="71" t="str">
        <f t="shared" si="27"/>
        <v>-</v>
      </c>
      <c r="L42" s="71">
        <f t="shared" si="28"/>
        <v>1</v>
      </c>
      <c r="M42" s="58">
        <f t="shared" si="29"/>
        <v>1</v>
      </c>
      <c r="N42" s="65">
        <f t="shared" si="3"/>
        <v>1.9837333862328903E-4</v>
      </c>
    </row>
    <row r="43" spans="1:14">
      <c r="A43" s="57" t="s">
        <v>86</v>
      </c>
      <c r="B43" s="58" t="s">
        <v>90</v>
      </c>
      <c r="C43" s="71" t="s">
        <v>90</v>
      </c>
      <c r="D43" s="71">
        <v>1</v>
      </c>
      <c r="E43" s="58" t="s">
        <v>90</v>
      </c>
      <c r="F43" s="58" t="s">
        <v>90</v>
      </c>
      <c r="G43" s="58">
        <v>0</v>
      </c>
      <c r="H43" s="58">
        <f t="shared" si="0"/>
        <v>1</v>
      </c>
      <c r="I43" s="65">
        <f t="shared" si="1"/>
        <v>1.8284878405558602E-4</v>
      </c>
      <c r="K43" s="71" t="str">
        <f t="shared" si="4"/>
        <v>-</v>
      </c>
      <c r="L43" s="71">
        <f t="shared" si="5"/>
        <v>1</v>
      </c>
      <c r="M43" s="58">
        <f t="shared" si="9"/>
        <v>1</v>
      </c>
      <c r="N43" s="65">
        <f t="shared" si="3"/>
        <v>1.9837333862328903E-4</v>
      </c>
    </row>
    <row r="44" spans="1:14">
      <c r="A44" s="57" t="s">
        <v>83</v>
      </c>
      <c r="B44" s="58" t="s">
        <v>90</v>
      </c>
      <c r="C44" s="71" t="s">
        <v>90</v>
      </c>
      <c r="D44" s="71">
        <v>1</v>
      </c>
      <c r="E44" s="58" t="s">
        <v>90</v>
      </c>
      <c r="F44" s="58" t="s">
        <v>90</v>
      </c>
      <c r="G44" s="58">
        <v>0</v>
      </c>
      <c r="H44" s="58">
        <f t="shared" si="0"/>
        <v>1</v>
      </c>
      <c r="I44" s="65">
        <f t="shared" si="1"/>
        <v>1.8284878405558602E-4</v>
      </c>
      <c r="K44" s="71" t="str">
        <f t="shared" si="4"/>
        <v>-</v>
      </c>
      <c r="L44" s="71">
        <f t="shared" si="5"/>
        <v>1</v>
      </c>
      <c r="M44" s="58">
        <f t="shared" si="9"/>
        <v>1</v>
      </c>
      <c r="N44" s="65">
        <f t="shared" si="3"/>
        <v>1.9837333862328903E-4</v>
      </c>
    </row>
    <row r="45" spans="1:14">
      <c r="A45" s="57" t="s">
        <v>89</v>
      </c>
      <c r="B45" s="58" t="s">
        <v>90</v>
      </c>
      <c r="C45" s="71" t="s">
        <v>90</v>
      </c>
      <c r="D45" s="71">
        <v>1</v>
      </c>
      <c r="E45" s="58" t="s">
        <v>90</v>
      </c>
      <c r="F45" s="58" t="s">
        <v>90</v>
      </c>
      <c r="G45" s="58">
        <v>0</v>
      </c>
      <c r="H45" s="58">
        <f t="shared" si="0"/>
        <v>1</v>
      </c>
      <c r="I45" s="65">
        <f t="shared" si="1"/>
        <v>1.8284878405558602E-4</v>
      </c>
      <c r="K45" s="71" t="str">
        <f t="shared" si="4"/>
        <v>-</v>
      </c>
      <c r="L45" s="71">
        <f t="shared" si="5"/>
        <v>1</v>
      </c>
      <c r="M45" s="58">
        <f t="shared" si="9"/>
        <v>1</v>
      </c>
      <c r="N45" s="65">
        <f t="shared" si="3"/>
        <v>1.9837333862328903E-4</v>
      </c>
    </row>
    <row r="46" spans="1:14">
      <c r="A46" s="57" t="s">
        <v>85</v>
      </c>
      <c r="B46" s="58" t="s">
        <v>90</v>
      </c>
      <c r="C46" s="71" t="s">
        <v>90</v>
      </c>
      <c r="D46" s="71" t="s">
        <v>90</v>
      </c>
      <c r="E46" s="58" t="s">
        <v>90</v>
      </c>
      <c r="F46" s="58">
        <v>1</v>
      </c>
      <c r="G46" s="58">
        <v>0</v>
      </c>
      <c r="H46" s="58">
        <f t="shared" si="0"/>
        <v>1</v>
      </c>
      <c r="I46" s="65">
        <f t="shared" si="1"/>
        <v>1.8284878405558602E-4</v>
      </c>
      <c r="K46" s="71" t="str">
        <f t="shared" si="4"/>
        <v>-</v>
      </c>
      <c r="L46" s="71" t="str">
        <f t="shared" si="5"/>
        <v>-</v>
      </c>
      <c r="M46" s="58">
        <f t="shared" si="9"/>
        <v>0</v>
      </c>
      <c r="N46" s="65">
        <f t="shared" si="3"/>
        <v>0</v>
      </c>
    </row>
    <row r="47" spans="1:14">
      <c r="A47" s="57" t="s">
        <v>87</v>
      </c>
      <c r="B47" s="58" t="s">
        <v>90</v>
      </c>
      <c r="C47" s="71" t="s">
        <v>90</v>
      </c>
      <c r="D47" s="71">
        <v>1</v>
      </c>
      <c r="E47" s="58" t="s">
        <v>90</v>
      </c>
      <c r="F47" s="58" t="s">
        <v>90</v>
      </c>
      <c r="G47" s="58">
        <v>0</v>
      </c>
      <c r="H47" s="58">
        <f t="shared" si="0"/>
        <v>1</v>
      </c>
      <c r="I47" s="65">
        <f t="shared" si="1"/>
        <v>1.8284878405558602E-4</v>
      </c>
      <c r="K47" s="71" t="str">
        <f t="shared" si="4"/>
        <v>-</v>
      </c>
      <c r="L47" s="71">
        <f t="shared" si="5"/>
        <v>1</v>
      </c>
      <c r="M47" s="58">
        <f t="shared" si="9"/>
        <v>1</v>
      </c>
      <c r="N47" s="65">
        <f t="shared" si="3"/>
        <v>1.9837333862328903E-4</v>
      </c>
    </row>
    <row r="48" spans="1:14">
      <c r="A48" s="57" t="s">
        <v>78</v>
      </c>
      <c r="B48" s="58" t="s">
        <v>90</v>
      </c>
      <c r="C48" s="71" t="s">
        <v>90</v>
      </c>
      <c r="D48" s="71">
        <v>1</v>
      </c>
      <c r="E48" s="58" t="s">
        <v>90</v>
      </c>
      <c r="F48" s="58" t="s">
        <v>90</v>
      </c>
      <c r="G48" s="58">
        <v>0</v>
      </c>
      <c r="H48" s="58">
        <f t="shared" si="0"/>
        <v>1</v>
      </c>
      <c r="I48" s="65">
        <f t="shared" si="1"/>
        <v>1.8284878405558602E-4</v>
      </c>
      <c r="K48" s="71" t="str">
        <f t="shared" si="4"/>
        <v>-</v>
      </c>
      <c r="L48" s="71">
        <f t="shared" si="5"/>
        <v>1</v>
      </c>
      <c r="M48" s="58">
        <f t="shared" si="9"/>
        <v>1</v>
      </c>
      <c r="N48" s="65">
        <f t="shared" si="3"/>
        <v>1.9837333862328903E-4</v>
      </c>
    </row>
    <row r="49" spans="1:14">
      <c r="A49" s="57" t="s">
        <v>84</v>
      </c>
      <c r="B49" s="58" t="s">
        <v>90</v>
      </c>
      <c r="C49" s="71" t="s">
        <v>90</v>
      </c>
      <c r="D49" s="71">
        <v>1</v>
      </c>
      <c r="E49" s="58" t="s">
        <v>90</v>
      </c>
      <c r="F49" s="58" t="s">
        <v>90</v>
      </c>
      <c r="G49" s="58">
        <v>0</v>
      </c>
      <c r="H49" s="58">
        <f t="shared" si="0"/>
        <v>1</v>
      </c>
      <c r="I49" s="65">
        <f t="shared" si="1"/>
        <v>1.8284878405558602E-4</v>
      </c>
      <c r="K49" s="71" t="str">
        <f t="shared" si="4"/>
        <v>-</v>
      </c>
      <c r="L49" s="71">
        <f t="shared" si="5"/>
        <v>1</v>
      </c>
      <c r="M49" s="58">
        <f t="shared" si="9"/>
        <v>1</v>
      </c>
      <c r="N49" s="65">
        <f t="shared" si="3"/>
        <v>1.9837333862328903E-4</v>
      </c>
    </row>
    <row r="50" spans="1:14">
      <c r="A50" s="57" t="s">
        <v>81</v>
      </c>
      <c r="B50" s="58" t="s">
        <v>90</v>
      </c>
      <c r="C50" s="71" t="s">
        <v>90</v>
      </c>
      <c r="D50" s="71" t="s">
        <v>90</v>
      </c>
      <c r="E50" s="58" t="s">
        <v>90</v>
      </c>
      <c r="F50" s="58">
        <v>1</v>
      </c>
      <c r="G50" s="58">
        <v>0</v>
      </c>
      <c r="H50" s="58">
        <f t="shared" si="0"/>
        <v>1</v>
      </c>
      <c r="I50" s="65">
        <f t="shared" si="1"/>
        <v>1.8284878405558602E-4</v>
      </c>
      <c r="K50" s="71" t="str">
        <f t="shared" si="4"/>
        <v>-</v>
      </c>
      <c r="L50" s="71" t="str">
        <f t="shared" si="5"/>
        <v>-</v>
      </c>
      <c r="M50" s="58">
        <f t="shared" si="9"/>
        <v>0</v>
      </c>
      <c r="N50" s="65">
        <f t="shared" si="3"/>
        <v>0</v>
      </c>
    </row>
    <row r="51" spans="1:14">
      <c r="A51" s="59" t="s">
        <v>31</v>
      </c>
      <c r="B51" s="60">
        <f t="shared" ref="B51:I51" si="33">SUM(B8:B50)</f>
        <v>40</v>
      </c>
      <c r="C51" s="72">
        <f t="shared" si="33"/>
        <v>535</v>
      </c>
      <c r="D51" s="72">
        <f t="shared" si="33"/>
        <v>4506</v>
      </c>
      <c r="E51" s="60">
        <f t="shared" si="33"/>
        <v>108</v>
      </c>
      <c r="F51" s="60">
        <f t="shared" si="33"/>
        <v>280</v>
      </c>
      <c r="G51" s="60">
        <f t="shared" si="33"/>
        <v>0</v>
      </c>
      <c r="H51" s="60">
        <f t="shared" si="33"/>
        <v>5469</v>
      </c>
      <c r="I51" s="66">
        <f t="shared" si="33"/>
        <v>1.0000000000000002</v>
      </c>
      <c r="K51" s="72">
        <f>SUM(K8:K50)</f>
        <v>535</v>
      </c>
      <c r="L51" s="72">
        <f>SUM(L8:L50)</f>
        <v>4506</v>
      </c>
      <c r="M51" s="60">
        <f>SUM(M8:M50)</f>
        <v>5041</v>
      </c>
      <c r="N51" s="66">
        <f>SUM(N8:N50)</f>
        <v>1.0000000000000002</v>
      </c>
    </row>
    <row r="53" spans="1:14">
      <c r="A53" s="6" t="s">
        <v>43</v>
      </c>
    </row>
    <row r="54" spans="1:14">
      <c r="A54" s="30" t="s">
        <v>98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132" t="s">
        <v>45</v>
      </c>
      <c r="B2" s="132"/>
      <c r="C2" s="132"/>
      <c r="D2" s="132"/>
      <c r="E2" s="132"/>
      <c r="F2" s="132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99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380</v>
      </c>
      <c r="C8" s="58">
        <v>1440</v>
      </c>
      <c r="D8" s="58">
        <v>510</v>
      </c>
      <c r="E8" s="58">
        <f>SUM(B8:D8)</f>
        <v>2330</v>
      </c>
      <c r="F8" s="65">
        <f t="shared" ref="F8:F50" si="0">E8/$E$51</f>
        <v>0.42603766684951544</v>
      </c>
    </row>
    <row r="9" spans="1:6">
      <c r="A9" s="57" t="s">
        <v>47</v>
      </c>
      <c r="B9" s="58">
        <v>365</v>
      </c>
      <c r="C9" s="58">
        <v>1183</v>
      </c>
      <c r="D9" s="58">
        <v>557</v>
      </c>
      <c r="E9" s="58">
        <f t="shared" ref="E9:E49" si="1">SUM(B9:D9)</f>
        <v>2105</v>
      </c>
      <c r="F9" s="65">
        <f t="shared" si="0"/>
        <v>0.38489669043700858</v>
      </c>
    </row>
    <row r="10" spans="1:6">
      <c r="A10" s="57" t="s">
        <v>48</v>
      </c>
      <c r="B10" s="58">
        <v>35</v>
      </c>
      <c r="C10" s="58">
        <v>118</v>
      </c>
      <c r="D10" s="58">
        <v>49</v>
      </c>
      <c r="E10" s="58">
        <f t="shared" ref="E10" si="2">SUM(B10:D10)</f>
        <v>202</v>
      </c>
      <c r="F10" s="65">
        <f t="shared" si="0"/>
        <v>3.6935454379228377E-2</v>
      </c>
    </row>
    <row r="11" spans="1:6">
      <c r="A11" s="57" t="s">
        <v>49</v>
      </c>
      <c r="B11" s="58">
        <v>25</v>
      </c>
      <c r="C11" s="58">
        <v>72</v>
      </c>
      <c r="D11" s="58">
        <v>31</v>
      </c>
      <c r="E11" s="58">
        <f t="shared" ref="E11:E32" si="3">SUM(B11:D11)</f>
        <v>128</v>
      </c>
      <c r="F11" s="65">
        <f t="shared" si="0"/>
        <v>2.3404644359115011E-2</v>
      </c>
    </row>
    <row r="12" spans="1:6">
      <c r="A12" s="57" t="s">
        <v>50</v>
      </c>
      <c r="B12" s="58">
        <v>6</v>
      </c>
      <c r="C12" s="58">
        <v>43</v>
      </c>
      <c r="D12" s="58">
        <v>56</v>
      </c>
      <c r="E12" s="58">
        <f t="shared" ref="E12:E18" si="4">SUM(B12:D12)</f>
        <v>105</v>
      </c>
      <c r="F12" s="65">
        <f t="shared" si="0"/>
        <v>1.9199122325836534E-2</v>
      </c>
    </row>
    <row r="13" spans="1:6">
      <c r="A13" s="57" t="s">
        <v>51</v>
      </c>
      <c r="B13" s="58">
        <v>23</v>
      </c>
      <c r="C13" s="58">
        <v>37</v>
      </c>
      <c r="D13" s="58">
        <v>15</v>
      </c>
      <c r="E13" s="58">
        <f t="shared" si="4"/>
        <v>75</v>
      </c>
      <c r="F13" s="65">
        <f t="shared" si="0"/>
        <v>1.3713658804168952E-2</v>
      </c>
    </row>
    <row r="14" spans="1:6">
      <c r="A14" s="57" t="s">
        <v>52</v>
      </c>
      <c r="B14" s="58">
        <v>4</v>
      </c>
      <c r="C14" s="58">
        <v>19</v>
      </c>
      <c r="D14" s="58">
        <v>34</v>
      </c>
      <c r="E14" s="58">
        <f t="shared" si="4"/>
        <v>57</v>
      </c>
      <c r="F14" s="65">
        <f t="shared" si="0"/>
        <v>1.0422380691168404E-2</v>
      </c>
    </row>
    <row r="15" spans="1:6">
      <c r="A15" s="57" t="s">
        <v>54</v>
      </c>
      <c r="B15" s="58">
        <v>16</v>
      </c>
      <c r="C15" s="58">
        <v>25</v>
      </c>
      <c r="D15" s="58">
        <v>11</v>
      </c>
      <c r="E15" s="58">
        <f t="shared" si="4"/>
        <v>52</v>
      </c>
      <c r="F15" s="65">
        <f t="shared" si="0"/>
        <v>9.5081367708904733E-3</v>
      </c>
    </row>
    <row r="16" spans="1:6">
      <c r="A16" s="57" t="s">
        <v>53</v>
      </c>
      <c r="B16" s="58">
        <v>2</v>
      </c>
      <c r="C16" s="58">
        <v>36</v>
      </c>
      <c r="D16" s="58">
        <v>9</v>
      </c>
      <c r="E16" s="58">
        <f t="shared" si="4"/>
        <v>47</v>
      </c>
      <c r="F16" s="65">
        <f t="shared" si="0"/>
        <v>8.5938928506125428E-3</v>
      </c>
    </row>
    <row r="17" spans="1:6">
      <c r="A17" s="57" t="s">
        <v>56</v>
      </c>
      <c r="B17" s="58">
        <v>10</v>
      </c>
      <c r="C17" s="58">
        <v>19</v>
      </c>
      <c r="D17" s="58">
        <v>10</v>
      </c>
      <c r="E17" s="58">
        <f t="shared" si="4"/>
        <v>39</v>
      </c>
      <c r="F17" s="65">
        <f t="shared" si="0"/>
        <v>7.131102578167855E-3</v>
      </c>
    </row>
    <row r="18" spans="1:6">
      <c r="A18" s="57" t="s">
        <v>55</v>
      </c>
      <c r="B18" s="58">
        <v>10</v>
      </c>
      <c r="C18" s="58">
        <v>21</v>
      </c>
      <c r="D18" s="58">
        <v>6</v>
      </c>
      <c r="E18" s="58">
        <f t="shared" si="4"/>
        <v>37</v>
      </c>
      <c r="F18" s="65">
        <f t="shared" si="0"/>
        <v>6.7654050100566833E-3</v>
      </c>
    </row>
    <row r="19" spans="1:6">
      <c r="A19" s="57" t="s">
        <v>59</v>
      </c>
      <c r="B19" s="58">
        <v>11</v>
      </c>
      <c r="C19" s="58">
        <v>18</v>
      </c>
      <c r="D19" s="58">
        <v>6</v>
      </c>
      <c r="E19" s="58">
        <f t="shared" ref="E19" si="5">SUM(B19:D19)</f>
        <v>35</v>
      </c>
      <c r="F19" s="65">
        <f t="shared" si="0"/>
        <v>6.3997074419455107E-3</v>
      </c>
    </row>
    <row r="20" spans="1:6">
      <c r="A20" s="57" t="s">
        <v>58</v>
      </c>
      <c r="B20" s="58">
        <v>1</v>
      </c>
      <c r="C20" s="58">
        <v>20</v>
      </c>
      <c r="D20" s="58">
        <v>13</v>
      </c>
      <c r="E20" s="58">
        <f t="shared" ref="E20:E31" si="6">SUM(B20:D20)</f>
        <v>34</v>
      </c>
      <c r="F20" s="65">
        <f t="shared" si="0"/>
        <v>6.2168586578899253E-3</v>
      </c>
    </row>
    <row r="21" spans="1:6">
      <c r="A21" s="57" t="s">
        <v>60</v>
      </c>
      <c r="B21" s="58">
        <v>3</v>
      </c>
      <c r="C21" s="58">
        <v>15</v>
      </c>
      <c r="D21" s="58">
        <v>13</v>
      </c>
      <c r="E21" s="58">
        <f t="shared" si="6"/>
        <v>31</v>
      </c>
      <c r="F21" s="65">
        <f t="shared" si="0"/>
        <v>5.6683123057231673E-3</v>
      </c>
    </row>
    <row r="22" spans="1:6">
      <c r="A22" s="57" t="s">
        <v>57</v>
      </c>
      <c r="B22" s="58">
        <v>2</v>
      </c>
      <c r="C22" s="58">
        <v>16</v>
      </c>
      <c r="D22" s="58">
        <v>9</v>
      </c>
      <c r="E22" s="58">
        <f t="shared" ref="E22" si="7">SUM(B22:D22)</f>
        <v>27</v>
      </c>
      <c r="F22" s="65">
        <f t="shared" si="0"/>
        <v>4.936917169500823E-3</v>
      </c>
    </row>
    <row r="23" spans="1:6">
      <c r="A23" s="57" t="s">
        <v>62</v>
      </c>
      <c r="B23" s="58">
        <v>6</v>
      </c>
      <c r="C23" s="58">
        <v>8</v>
      </c>
      <c r="D23" s="58">
        <v>6</v>
      </c>
      <c r="E23" s="58">
        <f t="shared" ref="E23:E24" si="8">SUM(B23:D23)</f>
        <v>20</v>
      </c>
      <c r="F23" s="65">
        <f t="shared" si="0"/>
        <v>3.6569756811117207E-3</v>
      </c>
    </row>
    <row r="24" spans="1:6">
      <c r="A24" s="57" t="s">
        <v>64</v>
      </c>
      <c r="B24" s="58">
        <v>1</v>
      </c>
      <c r="C24" s="58">
        <v>7</v>
      </c>
      <c r="D24" s="58">
        <v>8</v>
      </c>
      <c r="E24" s="58">
        <f t="shared" si="8"/>
        <v>16</v>
      </c>
      <c r="F24" s="65">
        <f t="shared" si="0"/>
        <v>2.9255805448893763E-3</v>
      </c>
    </row>
    <row r="25" spans="1:6">
      <c r="A25" s="57" t="s">
        <v>61</v>
      </c>
      <c r="B25" s="58">
        <v>1</v>
      </c>
      <c r="C25" s="58">
        <v>9</v>
      </c>
      <c r="D25" s="58">
        <v>6</v>
      </c>
      <c r="E25" s="58">
        <f t="shared" si="6"/>
        <v>16</v>
      </c>
      <c r="F25" s="65">
        <f t="shared" si="0"/>
        <v>2.9255805448893763E-3</v>
      </c>
    </row>
    <row r="26" spans="1:6">
      <c r="A26" s="57" t="s">
        <v>65</v>
      </c>
      <c r="B26" s="58">
        <v>3</v>
      </c>
      <c r="C26" s="58">
        <v>10</v>
      </c>
      <c r="D26" s="58">
        <v>2</v>
      </c>
      <c r="E26" s="58">
        <f t="shared" si="6"/>
        <v>15</v>
      </c>
      <c r="F26" s="65">
        <f t="shared" si="0"/>
        <v>2.7427317608337905E-3</v>
      </c>
    </row>
    <row r="27" spans="1:6">
      <c r="A27" s="57" t="s">
        <v>63</v>
      </c>
      <c r="B27" s="58" t="s">
        <v>90</v>
      </c>
      <c r="C27" s="58">
        <v>7</v>
      </c>
      <c r="D27" s="58">
        <v>7</v>
      </c>
      <c r="E27" s="58">
        <f t="shared" si="6"/>
        <v>14</v>
      </c>
      <c r="F27" s="65">
        <f t="shared" si="0"/>
        <v>2.5598829767782046E-3</v>
      </c>
    </row>
    <row r="28" spans="1:6">
      <c r="A28" s="57" t="s">
        <v>66</v>
      </c>
      <c r="B28" s="58">
        <v>2</v>
      </c>
      <c r="C28" s="58">
        <v>5</v>
      </c>
      <c r="D28" s="58">
        <v>4</v>
      </c>
      <c r="E28" s="58">
        <f t="shared" si="6"/>
        <v>11</v>
      </c>
      <c r="F28" s="65">
        <f t="shared" si="0"/>
        <v>2.0113366246114462E-3</v>
      </c>
    </row>
    <row r="29" spans="1:6">
      <c r="A29" s="57" t="s">
        <v>67</v>
      </c>
      <c r="B29" s="58">
        <v>2</v>
      </c>
      <c r="C29" s="58">
        <v>6</v>
      </c>
      <c r="D29" s="58">
        <v>3</v>
      </c>
      <c r="E29" s="58">
        <f t="shared" si="6"/>
        <v>11</v>
      </c>
      <c r="F29" s="65">
        <f t="shared" si="0"/>
        <v>2.0113366246114462E-3</v>
      </c>
    </row>
    <row r="30" spans="1:6">
      <c r="A30" s="57" t="s">
        <v>68</v>
      </c>
      <c r="B30" s="58">
        <v>1</v>
      </c>
      <c r="C30" s="58">
        <v>3</v>
      </c>
      <c r="D30" s="58">
        <v>6</v>
      </c>
      <c r="E30" s="58">
        <f t="shared" si="6"/>
        <v>10</v>
      </c>
      <c r="F30" s="65">
        <f t="shared" si="0"/>
        <v>1.8284878405558603E-3</v>
      </c>
    </row>
    <row r="31" spans="1:6">
      <c r="A31" s="57" t="s">
        <v>69</v>
      </c>
      <c r="B31" s="58">
        <v>3</v>
      </c>
      <c r="C31" s="58">
        <v>3</v>
      </c>
      <c r="D31" s="58" t="s">
        <v>90</v>
      </c>
      <c r="E31" s="58">
        <f t="shared" si="6"/>
        <v>6</v>
      </c>
      <c r="F31" s="65">
        <f t="shared" si="0"/>
        <v>1.0970927043335162E-3</v>
      </c>
    </row>
    <row r="32" spans="1:6">
      <c r="A32" s="57" t="s">
        <v>70</v>
      </c>
      <c r="B32" s="58">
        <v>1</v>
      </c>
      <c r="C32" s="58">
        <v>1</v>
      </c>
      <c r="D32" s="58">
        <v>3</v>
      </c>
      <c r="E32" s="58">
        <f t="shared" si="3"/>
        <v>5</v>
      </c>
      <c r="F32" s="65">
        <f t="shared" si="0"/>
        <v>9.1424392027793016E-4</v>
      </c>
    </row>
    <row r="33" spans="1:6">
      <c r="A33" s="57" t="s">
        <v>71</v>
      </c>
      <c r="B33" s="58" t="s">
        <v>90</v>
      </c>
      <c r="C33" s="58">
        <v>3</v>
      </c>
      <c r="D33" s="58">
        <v>2</v>
      </c>
      <c r="E33" s="58">
        <f t="shared" ref="E33" si="9">SUM(B33:D33)</f>
        <v>5</v>
      </c>
      <c r="F33" s="65">
        <f t="shared" si="0"/>
        <v>9.1424392027793016E-4</v>
      </c>
    </row>
    <row r="34" spans="1:6">
      <c r="A34" s="57" t="s">
        <v>75</v>
      </c>
      <c r="B34" s="58">
        <v>3</v>
      </c>
      <c r="C34" s="58">
        <v>2</v>
      </c>
      <c r="D34" s="58" t="s">
        <v>90</v>
      </c>
      <c r="E34" s="58">
        <f t="shared" ref="E34" si="10">SUM(B34:D34)</f>
        <v>5</v>
      </c>
      <c r="F34" s="65">
        <f t="shared" si="0"/>
        <v>9.1424392027793016E-4</v>
      </c>
    </row>
    <row r="35" spans="1:6">
      <c r="A35" s="57" t="s">
        <v>72</v>
      </c>
      <c r="B35" s="58">
        <v>1</v>
      </c>
      <c r="C35" s="58">
        <v>2</v>
      </c>
      <c r="D35" s="58">
        <v>2</v>
      </c>
      <c r="E35" s="58">
        <f t="shared" ref="E35:E36" si="11">SUM(B35:D35)</f>
        <v>5</v>
      </c>
      <c r="F35" s="65">
        <f t="shared" si="0"/>
        <v>9.1424392027793016E-4</v>
      </c>
    </row>
    <row r="36" spans="1:6">
      <c r="A36" s="57" t="s">
        <v>74</v>
      </c>
      <c r="B36" s="58">
        <v>2</v>
      </c>
      <c r="C36" s="58">
        <v>2</v>
      </c>
      <c r="D36" s="58" t="s">
        <v>90</v>
      </c>
      <c r="E36" s="58">
        <f t="shared" si="11"/>
        <v>4</v>
      </c>
      <c r="F36" s="65">
        <f t="shared" si="0"/>
        <v>7.3139513622234409E-4</v>
      </c>
    </row>
    <row r="37" spans="1:6">
      <c r="A37" s="57" t="s">
        <v>73</v>
      </c>
      <c r="B37" s="58">
        <v>1</v>
      </c>
      <c r="C37" s="58">
        <v>3</v>
      </c>
      <c r="D37" s="58" t="s">
        <v>90</v>
      </c>
      <c r="E37" s="58">
        <f t="shared" ref="E37" si="12">SUM(B37:D37)</f>
        <v>4</v>
      </c>
      <c r="F37" s="65">
        <f t="shared" si="0"/>
        <v>7.3139513622234409E-4</v>
      </c>
    </row>
    <row r="38" spans="1:6">
      <c r="A38" s="57" t="s">
        <v>77</v>
      </c>
      <c r="B38" s="58" t="s">
        <v>90</v>
      </c>
      <c r="C38" s="58">
        <v>3</v>
      </c>
      <c r="D38" s="58" t="s">
        <v>90</v>
      </c>
      <c r="E38" s="58">
        <f t="shared" ref="E38:E43" si="13">SUM(B38:D38)</f>
        <v>3</v>
      </c>
      <c r="F38" s="65">
        <f t="shared" si="0"/>
        <v>5.4854635216675812E-4</v>
      </c>
    </row>
    <row r="39" spans="1:6">
      <c r="A39" s="57" t="s">
        <v>80</v>
      </c>
      <c r="B39" s="58" t="s">
        <v>90</v>
      </c>
      <c r="C39" s="58">
        <v>1</v>
      </c>
      <c r="D39" s="58">
        <v>1</v>
      </c>
      <c r="E39" s="58">
        <f t="shared" ref="E39" si="14">SUM(B39:D39)</f>
        <v>2</v>
      </c>
      <c r="F39" s="65">
        <f t="shared" si="0"/>
        <v>3.6569756811117204E-4</v>
      </c>
    </row>
    <row r="40" spans="1:6">
      <c r="A40" s="57" t="s">
        <v>76</v>
      </c>
      <c r="B40" s="58">
        <v>1</v>
      </c>
      <c r="C40" s="58" t="s">
        <v>90</v>
      </c>
      <c r="D40" s="58">
        <v>1</v>
      </c>
      <c r="E40" s="58">
        <f t="shared" ref="E40:E42" si="15">SUM(B40:D40)</f>
        <v>2</v>
      </c>
      <c r="F40" s="65">
        <f t="shared" si="0"/>
        <v>3.6569756811117204E-4</v>
      </c>
    </row>
    <row r="41" spans="1:6">
      <c r="A41" s="57" t="s">
        <v>79</v>
      </c>
      <c r="B41" s="58">
        <v>1</v>
      </c>
      <c r="C41" s="58">
        <v>1</v>
      </c>
      <c r="D41" s="58" t="s">
        <v>90</v>
      </c>
      <c r="E41" s="58">
        <f t="shared" si="15"/>
        <v>2</v>
      </c>
      <c r="F41" s="65">
        <f t="shared" si="0"/>
        <v>3.6569756811117204E-4</v>
      </c>
    </row>
    <row r="42" spans="1:6">
      <c r="A42" s="57" t="s">
        <v>82</v>
      </c>
      <c r="B42" s="58" t="s">
        <v>90</v>
      </c>
      <c r="C42" s="58">
        <v>1</v>
      </c>
      <c r="D42" s="58" t="s">
        <v>90</v>
      </c>
      <c r="E42" s="58">
        <f t="shared" si="15"/>
        <v>1</v>
      </c>
      <c r="F42" s="65">
        <f t="shared" si="0"/>
        <v>1.8284878405558602E-4</v>
      </c>
    </row>
    <row r="43" spans="1:6">
      <c r="A43" s="57" t="s">
        <v>86</v>
      </c>
      <c r="B43" s="58" t="s">
        <v>90</v>
      </c>
      <c r="C43" s="58">
        <v>1</v>
      </c>
      <c r="D43" s="58" t="s">
        <v>90</v>
      </c>
      <c r="E43" s="58">
        <f t="shared" si="13"/>
        <v>1</v>
      </c>
      <c r="F43" s="65">
        <f t="shared" si="0"/>
        <v>1.8284878405558602E-4</v>
      </c>
    </row>
    <row r="44" spans="1:6">
      <c r="A44" s="57" t="s">
        <v>83</v>
      </c>
      <c r="B44" s="58" t="s">
        <v>90</v>
      </c>
      <c r="C44" s="58" t="s">
        <v>90</v>
      </c>
      <c r="D44" s="58">
        <v>1</v>
      </c>
      <c r="E44" s="58">
        <f t="shared" ref="E44:E47" si="16">SUM(B44:D44)</f>
        <v>1</v>
      </c>
      <c r="F44" s="65">
        <f t="shared" si="0"/>
        <v>1.8284878405558602E-4</v>
      </c>
    </row>
    <row r="45" spans="1:6">
      <c r="A45" s="57" t="s">
        <v>89</v>
      </c>
      <c r="B45" s="58" t="s">
        <v>90</v>
      </c>
      <c r="C45" s="58">
        <v>1</v>
      </c>
      <c r="D45" s="58" t="s">
        <v>90</v>
      </c>
      <c r="E45" s="58">
        <f t="shared" si="16"/>
        <v>1</v>
      </c>
      <c r="F45" s="65">
        <f t="shared" si="0"/>
        <v>1.8284878405558602E-4</v>
      </c>
    </row>
    <row r="46" spans="1:6">
      <c r="A46" s="57" t="s">
        <v>85</v>
      </c>
      <c r="B46" s="58" t="s">
        <v>90</v>
      </c>
      <c r="C46" s="58" t="s">
        <v>90</v>
      </c>
      <c r="D46" s="58">
        <v>1</v>
      </c>
      <c r="E46" s="58">
        <f t="shared" si="16"/>
        <v>1</v>
      </c>
      <c r="F46" s="65">
        <f t="shared" si="0"/>
        <v>1.8284878405558602E-4</v>
      </c>
    </row>
    <row r="47" spans="1:6">
      <c r="A47" s="57" t="s">
        <v>87</v>
      </c>
      <c r="B47" s="58" t="s">
        <v>90</v>
      </c>
      <c r="C47" s="58">
        <v>1</v>
      </c>
      <c r="D47" s="58" t="s">
        <v>90</v>
      </c>
      <c r="E47" s="58">
        <f t="shared" si="16"/>
        <v>1</v>
      </c>
      <c r="F47" s="65">
        <f t="shared" si="0"/>
        <v>1.8284878405558602E-4</v>
      </c>
    </row>
    <row r="48" spans="1:6">
      <c r="A48" s="57" t="s">
        <v>78</v>
      </c>
      <c r="B48" s="58" t="s">
        <v>90</v>
      </c>
      <c r="C48" s="58">
        <v>1</v>
      </c>
      <c r="D48" s="58" t="s">
        <v>90</v>
      </c>
      <c r="E48" s="58">
        <f t="shared" si="1"/>
        <v>1</v>
      </c>
      <c r="F48" s="65">
        <f t="shared" si="0"/>
        <v>1.8284878405558602E-4</v>
      </c>
    </row>
    <row r="49" spans="1:6">
      <c r="A49" s="57" t="s">
        <v>84</v>
      </c>
      <c r="B49" s="58" t="s">
        <v>90</v>
      </c>
      <c r="C49" s="58">
        <v>1</v>
      </c>
      <c r="D49" s="58" t="s">
        <v>90</v>
      </c>
      <c r="E49" s="58">
        <f t="shared" si="1"/>
        <v>1</v>
      </c>
      <c r="F49" s="65">
        <f t="shared" si="0"/>
        <v>1.8284878405558602E-4</v>
      </c>
    </row>
    <row r="50" spans="1:6">
      <c r="A50" s="57" t="s">
        <v>81</v>
      </c>
      <c r="B50" s="58" t="s">
        <v>90</v>
      </c>
      <c r="C50" s="58" t="s">
        <v>90</v>
      </c>
      <c r="D50" s="58">
        <v>1</v>
      </c>
      <c r="E50" s="58">
        <f t="shared" ref="E50" si="17">SUM(B50:D50)</f>
        <v>1</v>
      </c>
      <c r="F50" s="65">
        <f t="shared" si="0"/>
        <v>1.8284878405558602E-4</v>
      </c>
    </row>
    <row r="51" spans="1:6">
      <c r="A51" s="59" t="s">
        <v>31</v>
      </c>
      <c r="B51" s="60">
        <f>SUM(B8:B50)</f>
        <v>922</v>
      </c>
      <c r="C51" s="60">
        <f>SUM(C8:C50)</f>
        <v>3164</v>
      </c>
      <c r="D51" s="60">
        <f>SUM(D8:D50)</f>
        <v>1383</v>
      </c>
      <c r="E51" s="60">
        <f>SUM(E8:E50)</f>
        <v>5469</v>
      </c>
      <c r="F51" s="66">
        <f>SUM(F8:F50)</f>
        <v>1.0000000000000002</v>
      </c>
    </row>
    <row r="52" spans="1:6" s="67" customFormat="1">
      <c r="B52" s="69"/>
      <c r="C52" s="69"/>
      <c r="D52" s="69"/>
      <c r="E52" s="69"/>
    </row>
    <row r="53" spans="1:6">
      <c r="A53" s="6" t="s">
        <v>43</v>
      </c>
      <c r="B53" s="70"/>
      <c r="C53" s="70"/>
      <c r="D53" s="70"/>
      <c r="E53" s="70"/>
    </row>
    <row r="54" spans="1:6">
      <c r="A54" s="30" t="str">
        <f>'Atos Infracionais por Artigo'!A54</f>
        <v>POSIÇÃO:- CORTE AIO 03.04.2020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2019-09-20T18:01:40Z</cp:lastPrinted>
  <dcterms:created xsi:type="dcterms:W3CDTF">2011-08-30T19:59:53Z</dcterms:created>
  <dcterms:modified xsi:type="dcterms:W3CDTF">2020-04-06T22:22:55Z</dcterms:modified>
</cp:coreProperties>
</file>