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O - INFORMAÇÃO\Boletim 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5" l="1"/>
  <c r="E16" i="5"/>
  <c r="L25" i="18"/>
  <c r="K25" i="18"/>
  <c r="M25" i="18" s="1"/>
  <c r="L24" i="18"/>
  <c r="K24" i="18"/>
  <c r="M24" i="18" s="1"/>
  <c r="H25" i="18"/>
  <c r="H24" i="18"/>
  <c r="B54" i="18"/>
  <c r="C54" i="18"/>
  <c r="E16" i="1" l="1"/>
  <c r="E24" i="5" l="1"/>
  <c r="H14" i="18"/>
  <c r="K14" i="18"/>
  <c r="L14" i="18"/>
  <c r="D54" i="18"/>
  <c r="M14" i="18" l="1"/>
  <c r="E15" i="5" l="1"/>
  <c r="L17" i="18"/>
  <c r="K17" i="18"/>
  <c r="H17" i="18"/>
  <c r="M17" i="18" l="1"/>
  <c r="L16" i="18"/>
  <c r="K16" i="18"/>
  <c r="H16" i="18"/>
  <c r="E54" i="18"/>
  <c r="F54" i="18"/>
  <c r="M16" i="18" l="1"/>
  <c r="E12" i="5"/>
  <c r="L48" i="18"/>
  <c r="K48" i="18"/>
  <c r="H48" i="18"/>
  <c r="M48" i="18" l="1"/>
  <c r="E13" i="5"/>
  <c r="E14" i="5"/>
  <c r="E18" i="5"/>
  <c r="E19" i="5"/>
  <c r="E20" i="5"/>
  <c r="E21" i="5"/>
  <c r="E22" i="5"/>
  <c r="E23" i="5"/>
  <c r="K15" i="18"/>
  <c r="L15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6" i="18"/>
  <c r="L26" i="18"/>
  <c r="K27" i="18"/>
  <c r="L27" i="18"/>
  <c r="K28" i="18"/>
  <c r="L28" i="18"/>
  <c r="K29" i="18"/>
  <c r="L29" i="18"/>
  <c r="K30" i="18"/>
  <c r="L30" i="18"/>
  <c r="K31" i="18"/>
  <c r="L31" i="18"/>
  <c r="K32" i="18"/>
  <c r="L32" i="18"/>
  <c r="H15" i="18"/>
  <c r="H18" i="18"/>
  <c r="H19" i="18"/>
  <c r="H20" i="18"/>
  <c r="H21" i="18"/>
  <c r="H22" i="18"/>
  <c r="H23" i="18"/>
  <c r="H26" i="18"/>
  <c r="H27" i="18"/>
  <c r="H28" i="18"/>
  <c r="H29" i="18"/>
  <c r="H30" i="18"/>
  <c r="H31" i="18"/>
  <c r="H32" i="18"/>
  <c r="B54" i="5"/>
  <c r="C54" i="5"/>
  <c r="D54" i="5"/>
  <c r="K34" i="18"/>
  <c r="L34" i="18"/>
  <c r="K35" i="18"/>
  <c r="L35" i="18"/>
  <c r="K36" i="18"/>
  <c r="L36" i="18"/>
  <c r="K37" i="18"/>
  <c r="L37" i="18"/>
  <c r="K38" i="18"/>
  <c r="L38" i="18"/>
  <c r="H34" i="18"/>
  <c r="H35" i="18"/>
  <c r="H36" i="18"/>
  <c r="H37" i="18"/>
  <c r="H38" i="18"/>
  <c r="H39" i="18"/>
  <c r="M31" i="18" l="1"/>
  <c r="M29" i="18"/>
  <c r="M27" i="18"/>
  <c r="M23" i="18"/>
  <c r="M21" i="18"/>
  <c r="M19" i="18"/>
  <c r="M15" i="18"/>
  <c r="M30" i="18"/>
  <c r="M26" i="18"/>
  <c r="M22" i="18"/>
  <c r="M18" i="18"/>
  <c r="M32" i="18"/>
  <c r="M28" i="18"/>
  <c r="M20" i="18"/>
  <c r="M34" i="18"/>
  <c r="M37" i="18"/>
  <c r="M35" i="18"/>
  <c r="M36" i="18"/>
  <c r="M38" i="18"/>
  <c r="E27" i="5" l="1"/>
  <c r="H53" i="18" l="1"/>
  <c r="H52" i="18"/>
  <c r="H51" i="18"/>
  <c r="H50" i="18"/>
  <c r="H49" i="18"/>
  <c r="H47" i="18"/>
  <c r="H46" i="18"/>
  <c r="H45" i="18"/>
  <c r="H44" i="18"/>
  <c r="H43" i="18"/>
  <c r="H42" i="18"/>
  <c r="H41" i="18"/>
  <c r="H40" i="18"/>
  <c r="H33" i="18"/>
  <c r="H13" i="18"/>
  <c r="H12" i="18"/>
  <c r="H11" i="18"/>
  <c r="H10" i="18"/>
  <c r="H9" i="18"/>
  <c r="H8" i="18"/>
  <c r="E28" i="5"/>
  <c r="E29" i="5"/>
  <c r="K33" i="18"/>
  <c r="L33" i="18"/>
  <c r="K39" i="18"/>
  <c r="L39" i="18"/>
  <c r="M39" i="18" l="1"/>
  <c r="M33" i="18"/>
  <c r="E32" i="5" l="1"/>
  <c r="L52" i="18"/>
  <c r="K52" i="18"/>
  <c r="M52" i="18" l="1"/>
  <c r="E35" i="5" l="1"/>
  <c r="E34" i="5"/>
  <c r="E33" i="5"/>
  <c r="E47" i="5" l="1"/>
  <c r="E48" i="5"/>
  <c r="E30" i="5" l="1"/>
  <c r="E42" i="5" l="1"/>
  <c r="E10" i="5" l="1"/>
  <c r="E50" i="5" l="1"/>
  <c r="E49" i="5"/>
  <c r="E41" i="5" l="1"/>
  <c r="E44" i="5" l="1"/>
  <c r="E43" i="5" l="1"/>
  <c r="L53" i="18" l="1"/>
  <c r="K53" i="18"/>
  <c r="L51" i="18"/>
  <c r="K51" i="18"/>
  <c r="L50" i="18"/>
  <c r="K50" i="18"/>
  <c r="L49" i="18"/>
  <c r="K49" i="18"/>
  <c r="L47" i="18"/>
  <c r="K47" i="18"/>
  <c r="L46" i="18"/>
  <c r="K46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9" i="5" l="1"/>
  <c r="M9" i="18" l="1"/>
  <c r="E26" i="5" l="1"/>
  <c r="M13" i="18" l="1"/>
  <c r="M10" i="18"/>
  <c r="M41" i="18"/>
  <c r="M43" i="18"/>
  <c r="M53" i="18"/>
  <c r="M47" i="18"/>
  <c r="M40" i="18"/>
  <c r="M44" i="18"/>
  <c r="M49" i="18"/>
  <c r="M11" i="18"/>
  <c r="M45" i="18"/>
  <c r="M50" i="18"/>
  <c r="M12" i="18"/>
  <c r="M42" i="18"/>
  <c r="M46" i="18"/>
  <c r="M51" i="18"/>
  <c r="L54" i="18"/>
  <c r="M8" i="18"/>
  <c r="K54" i="18"/>
  <c r="M54" i="18" l="1"/>
  <c r="E46" i="5"/>
  <c r="E45" i="5"/>
  <c r="N24" i="18" l="1"/>
  <c r="N25" i="18"/>
  <c r="N17" i="18"/>
  <c r="N14" i="18"/>
  <c r="N48" i="18"/>
  <c r="N16" i="18"/>
  <c r="N27" i="18"/>
  <c r="N15" i="18"/>
  <c r="N26" i="18"/>
  <c r="N23" i="18"/>
  <c r="N32" i="18"/>
  <c r="N22" i="18"/>
  <c r="N31" i="18"/>
  <c r="N21" i="18"/>
  <c r="N30" i="18"/>
  <c r="N20" i="18"/>
  <c r="N29" i="18"/>
  <c r="N19" i="18"/>
  <c r="N28" i="18"/>
  <c r="N18" i="18"/>
  <c r="N34" i="18"/>
  <c r="N35" i="18"/>
  <c r="N36" i="18"/>
  <c r="N37" i="18"/>
  <c r="N38" i="18"/>
  <c r="N52" i="18"/>
  <c r="N33" i="18"/>
  <c r="N39" i="18"/>
  <c r="N9" i="18"/>
  <c r="N8" i="18"/>
  <c r="N47" i="18"/>
  <c r="N53" i="18"/>
  <c r="N10" i="18"/>
  <c r="N12" i="18"/>
  <c r="N49" i="18"/>
  <c r="N41" i="18"/>
  <c r="N42" i="18"/>
  <c r="N13" i="18"/>
  <c r="N40" i="18"/>
  <c r="N45" i="18"/>
  <c r="N46" i="18"/>
  <c r="N43" i="18"/>
  <c r="N44" i="18"/>
  <c r="N50" i="18"/>
  <c r="N11" i="18"/>
  <c r="N51" i="18"/>
  <c r="E25" i="5"/>
  <c r="E11" i="5"/>
  <c r="N54" i="18" l="1"/>
  <c r="E8" i="5"/>
  <c r="E9" i="5"/>
  <c r="E31" i="5"/>
  <c r="E36" i="5"/>
  <c r="E37" i="5"/>
  <c r="E38" i="5"/>
  <c r="E40" i="5"/>
  <c r="E51" i="5"/>
  <c r="E52" i="5"/>
  <c r="E53" i="5"/>
  <c r="A57" i="5" l="1"/>
  <c r="G54" i="18" l="1"/>
  <c r="H54" i="18" l="1"/>
  <c r="I24" i="18" l="1"/>
  <c r="I25" i="18"/>
  <c r="I17" i="18"/>
  <c r="I14" i="18"/>
  <c r="I48" i="18"/>
  <c r="I16" i="18"/>
  <c r="I15" i="18"/>
  <c r="I19" i="18"/>
  <c r="I21" i="18"/>
  <c r="I23" i="18"/>
  <c r="I27" i="18"/>
  <c r="I29" i="18"/>
  <c r="I31" i="18"/>
  <c r="I18" i="18"/>
  <c r="I20" i="18"/>
  <c r="I22" i="18"/>
  <c r="I26" i="18"/>
  <c r="I28" i="18"/>
  <c r="I30" i="18"/>
  <c r="I32" i="18"/>
  <c r="I35" i="18"/>
  <c r="I37" i="18"/>
  <c r="I39" i="18"/>
  <c r="I34" i="18"/>
  <c r="I36" i="18"/>
  <c r="I38" i="18"/>
  <c r="I52" i="18"/>
  <c r="I33" i="18"/>
  <c r="I9" i="18"/>
  <c r="I45" i="18"/>
  <c r="I47" i="18"/>
  <c r="I50" i="18"/>
  <c r="I44" i="18"/>
  <c r="I46" i="18"/>
  <c r="I49" i="18"/>
  <c r="I43" i="18"/>
  <c r="I12" i="18"/>
  <c r="I13" i="18"/>
  <c r="I40" i="18"/>
  <c r="I11" i="18"/>
  <c r="I53" i="18"/>
  <c r="I41" i="18"/>
  <c r="I51" i="18"/>
  <c r="I8" i="18"/>
  <c r="I10" i="18"/>
  <c r="I42" i="18"/>
  <c r="I54" i="18" l="1"/>
  <c r="J27" i="1" l="1"/>
  <c r="E54" i="5" l="1"/>
  <c r="F17" i="5" s="1"/>
  <c r="F24" i="5" l="1"/>
  <c r="F16" i="5"/>
  <c r="F12" i="5"/>
  <c r="F15" i="5"/>
  <c r="F27" i="5"/>
  <c r="F14" i="5"/>
  <c r="F19" i="5"/>
  <c r="F21" i="5"/>
  <c r="F23" i="5"/>
  <c r="F22" i="5"/>
  <c r="F18" i="5"/>
  <c r="F13" i="5"/>
  <c r="F20" i="5"/>
  <c r="F32" i="5"/>
  <c r="F29" i="5"/>
  <c r="F28" i="5"/>
  <c r="F33" i="5"/>
  <c r="F35" i="5"/>
  <c r="F34" i="5"/>
  <c r="F38" i="5"/>
  <c r="F47" i="5"/>
  <c r="F41" i="5"/>
  <c r="F31" i="5"/>
  <c r="F51" i="5"/>
  <c r="F36" i="5"/>
  <c r="F25" i="5"/>
  <c r="F52" i="5"/>
  <c r="F44" i="5"/>
  <c r="F46" i="5"/>
  <c r="F30" i="5"/>
  <c r="F53" i="5"/>
  <c r="F42" i="5"/>
  <c r="F8" i="5"/>
  <c r="F11" i="5"/>
  <c r="F49" i="5"/>
  <c r="F45" i="5"/>
  <c r="F40" i="5"/>
  <c r="F37" i="5"/>
  <c r="F9" i="5"/>
  <c r="F48" i="5"/>
  <c r="F26" i="5"/>
  <c r="F39" i="5"/>
  <c r="F50" i="5"/>
  <c r="F10" i="5"/>
  <c r="F43" i="5"/>
  <c r="F54" i="5" l="1"/>
</calcChain>
</file>

<file path=xl/sharedStrings.xml><?xml version="1.0" encoding="utf-8"?>
<sst xmlns="http://schemas.openxmlformats.org/spreadsheetml/2006/main" count="179" uniqueCount="102">
  <si>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</si>
  <si>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</si>
  <si>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</si>
  <si>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</si>
  <si>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</si>
  <si>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</si>
  <si>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</si>
  <si>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</si>
  <si>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</si>
  <si>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</si>
  <si>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</si>
  <si>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</si>
  <si>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</si>
  <si>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</si>
  <si>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</si>
  <si>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</si>
  <si>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</si>
  <si>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</si>
  <si>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</si>
  <si>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</si>
  <si>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</si>
  <si>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</si>
  <si>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</si>
  <si>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</si>
  <si>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</si>
  <si>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</si>
  <si>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</si>
  <si>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</si>
  <si>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</si>
  <si>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</si>
  <si>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</si>
  <si>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</si>
  <si>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</si>
  <si>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</si>
  <si>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</si>
  <si>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</si>
  <si>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</si>
  <si>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</si>
  <si>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</si>
  <si>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</si>
  <si>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</si>
  <si>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</si>
  <si>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</si>
  <si>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</si>
  <si>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</si>
  <si>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</si>
  <si>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07.02.2020</t>
  </si>
  <si>
    <t>14.02.2020</t>
  </si>
  <si>
    <t>21.02.2020</t>
  </si>
  <si>
    <t>BOLETIM ESTATÍSTICO SEMANAL - Posição 28.02.2020</t>
  </si>
  <si>
    <t>28.02.2020</t>
  </si>
  <si>
    <t>ADOLESCENTES POR REGIÃO DE MORADIA E DE CUMPRIMENTO - Posição 28.02.2020</t>
  </si>
  <si>
    <t>Posição: 28.02.2020</t>
  </si>
  <si>
    <t>ATOS INFRACIONAIS POR ARTIGO DO ECA - POSIÇÃO EM 28.02.2020</t>
  </si>
  <si>
    <t>POSIÇÃO:- CORTE AIO 28.02.2020</t>
  </si>
  <si>
    <t>ATOS INFRACIONAIS POR FAIXA ETÁRIA - POSIÇÃO EM 28.02.2020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</si>
  <si>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</si>
  <si>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</si>
  <si>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</si>
  <si>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</si>
  <si>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</si>
  <si>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</si>
  <si>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</si>
  <si>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</si>
  <si>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</si>
  <si>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</si>
  <si>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</si>
  <si>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</si>
  <si>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</si>
  <si>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</si>
  <si>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</si>
  <si>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</si>
  <si>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</si>
  <si>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</si>
  <si>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</si>
  <si>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</si>
  <si>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</si>
  <si>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</si>
  <si>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</si>
  <si>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</si>
  <si>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</si>
  <si>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</si>
  <si>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</si>
  <si>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</si>
  <si>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</si>
  <si>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</si>
  <si>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</si>
  <si>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</si>
  <si>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</si>
  <si>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HOMICÍDIO CULPOSO</t>
  </si>
  <si>
    <t>RIXA QUALIFICADA</t>
  </si>
  <si>
    <t>DESTRUIÇÃO, SUBTRAÇÃO OU OCULTAÇÃO DE CADÁVER</t>
  </si>
  <si>
    <t>DIRIGIR SEM HABILITAÇÃO</t>
  </si>
  <si>
    <t>USO DE DOCUMENTOS FALSOS</t>
  </si>
  <si>
    <t>RECEPTAÇÃO QUALIFICADA</t>
  </si>
  <si>
    <t>EXPLOSÃO</t>
  </si>
  <si>
    <t>VIOLAÇÃO DE DOMICÍLIO QUALIFICADA</t>
  </si>
  <si>
    <t>ASSOCIAÇÃO CRIMINOSA</t>
  </si>
  <si>
    <t>EXTORSÃO MEDIANTE SEQÜESTRO</t>
  </si>
  <si>
    <t>ESTELIONATO E OUTRAS FRAUDES</t>
  </si>
  <si>
    <t>DESOBEDIÊNCIA</t>
  </si>
  <si>
    <t>HOMICÍDIO DOLOSO PRIVILEGIADO TENTADO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</si>
</sst>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46</v>
      </c>
      <c r="C7" s="8" t="s">
        <v>47</v>
      </c>
      <c r="D7" s="8" t="s">
        <v>48</v>
      </c>
      <c r="E7" s="76" t="s">
        <v>50</v>
      </c>
      <c r="F7" s="3"/>
      <c r="G7" s="9" t="s">
        <v>16</v>
      </c>
      <c r="H7" s="43" t="s">
        <v>46</v>
      </c>
      <c r="I7" s="43" t="s">
        <v>47</v>
      </c>
      <c r="J7" s="8" t="s">
        <v>48</v>
      </c>
      <c r="K7" s="76" t="s">
        <v>50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406</v>
      </c>
      <c r="I8" s="19">
        <v>399</v>
      </c>
      <c r="J8" s="19">
        <v>390</v>
      </c>
      <c r="K8" s="48">
        <v>389</v>
      </c>
    </row>
    <row r="9" spans="1:11" ht="18.75" customHeight="1">
      <c r="A9" s="11" t="s">
        <v>3</v>
      </c>
      <c r="B9" s="12">
        <v>45</v>
      </c>
      <c r="C9" s="13">
        <v>51</v>
      </c>
      <c r="D9" s="13">
        <v>35</v>
      </c>
      <c r="E9" s="46">
        <v>40</v>
      </c>
      <c r="F9" s="3"/>
      <c r="G9" s="16" t="s">
        <v>19</v>
      </c>
      <c r="H9" s="17">
        <v>4904</v>
      </c>
      <c r="I9" s="17">
        <v>4895</v>
      </c>
      <c r="J9" s="17">
        <v>4895</v>
      </c>
      <c r="K9" s="49">
        <v>4946</v>
      </c>
    </row>
    <row r="10" spans="1:11" ht="15.75" customHeight="1" thickBot="1">
      <c r="A10" s="11" t="s">
        <v>4</v>
      </c>
      <c r="B10" s="12">
        <v>883</v>
      </c>
      <c r="C10" s="13">
        <v>899</v>
      </c>
      <c r="D10" s="13">
        <v>834</v>
      </c>
      <c r="E10" s="46">
        <v>1027</v>
      </c>
      <c r="F10" s="3"/>
      <c r="G10" s="39" t="s">
        <v>24</v>
      </c>
      <c r="H10" s="40">
        <v>1667</v>
      </c>
      <c r="I10" s="40">
        <v>1671</v>
      </c>
      <c r="J10" s="40">
        <v>1686</v>
      </c>
      <c r="K10" s="51">
        <v>1699</v>
      </c>
    </row>
    <row r="11" spans="1:11" ht="18" customHeight="1" thickTop="1" thickBot="1">
      <c r="A11" s="11" t="s">
        <v>5</v>
      </c>
      <c r="B11" s="12">
        <v>5595</v>
      </c>
      <c r="C11" s="13">
        <v>5558</v>
      </c>
      <c r="D11" s="13">
        <v>5630</v>
      </c>
      <c r="E11" s="46">
        <v>5505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135</v>
      </c>
      <c r="C12" s="13">
        <v>150</v>
      </c>
      <c r="D12" s="13">
        <v>146</v>
      </c>
      <c r="E12" s="46">
        <v>147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319</v>
      </c>
      <c r="C13" s="13">
        <v>307</v>
      </c>
      <c r="D13" s="13">
        <v>326</v>
      </c>
      <c r="E13" s="46">
        <v>315</v>
      </c>
      <c r="F13" s="3"/>
      <c r="G13" s="32" t="s">
        <v>16</v>
      </c>
      <c r="H13" s="33" t="s">
        <v>46</v>
      </c>
      <c r="I13" s="33" t="s">
        <v>47</v>
      </c>
      <c r="J13" s="33" t="s">
        <v>48</v>
      </c>
      <c r="K13" s="47" t="s">
        <v>50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1276</v>
      </c>
      <c r="I14" s="35">
        <v>1261</v>
      </c>
      <c r="J14" s="35">
        <v>1250</v>
      </c>
      <c r="K14" s="48">
        <v>1264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4034</v>
      </c>
      <c r="I15" s="37">
        <v>4033</v>
      </c>
      <c r="J15" s="37">
        <v>4035</v>
      </c>
      <c r="K15" s="49">
        <v>4071</v>
      </c>
    </row>
    <row r="16" spans="1:11" ht="15.75" customHeight="1" thickBot="1">
      <c r="A16" s="14" t="s">
        <v>9</v>
      </c>
      <c r="B16" s="18">
        <v>6977</v>
      </c>
      <c r="C16" s="75">
        <v>6965</v>
      </c>
      <c r="D16" s="75">
        <v>6971</v>
      </c>
      <c r="E16" s="50">
        <f>SUM(E8:E15)</f>
        <v>7034</v>
      </c>
      <c r="F16" s="3"/>
      <c r="G16" s="20" t="s">
        <v>35</v>
      </c>
      <c r="H16" s="21">
        <v>1667</v>
      </c>
      <c r="I16" s="21">
        <v>1671</v>
      </c>
      <c r="J16" s="21">
        <v>1686</v>
      </c>
      <c r="K16" s="51">
        <v>1699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51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0.2427</v>
      </c>
      <c r="E21" s="52">
        <v>0.16789999999999999</v>
      </c>
      <c r="F21" s="105">
        <v>0.5252</v>
      </c>
      <c r="G21" s="106"/>
      <c r="H21" s="103">
        <v>4.7899999999999998E-2</v>
      </c>
      <c r="I21" s="104"/>
      <c r="J21" s="53">
        <v>6.3E-3</v>
      </c>
      <c r="K21" s="54">
        <v>1.01E-2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0.31519999999999998</v>
      </c>
      <c r="G23" s="129"/>
      <c r="H23" s="128">
        <v>0.14219999999999999</v>
      </c>
      <c r="I23" s="129"/>
      <c r="J23" s="55">
        <v>0.49</v>
      </c>
      <c r="K23" s="56">
        <v>5.2600000000000001E-2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0.95450000000000002</v>
      </c>
      <c r="B28" s="137"/>
      <c r="C28" s="137"/>
      <c r="D28" s="137"/>
      <c r="E28" s="138"/>
      <c r="F28" s="130">
        <v>4.5499999999999999E-2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52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56</v>
      </c>
      <c r="B8" s="58">
        <v>15</v>
      </c>
      <c r="C8" s="71">
        <v>501</v>
      </c>
      <c r="D8" s="71">
        <v>2581</v>
      </c>
      <c r="E8" s="58">
        <v>61</v>
      </c>
      <c r="F8" s="58">
        <v>160</v>
      </c>
      <c r="G8" s="58">
        <v>0</v>
      </c>
      <c r="H8" s="58">
        <f t="shared" ref="H8:H53" si="0">SUM(B8:G8)</f>
        <v>3318</v>
      </c>
      <c r="I8" s="65">
        <f>H8/$H$54</f>
        <v>0.47170884276371911</v>
      </c>
      <c r="K8" s="71">
        <f>C8</f>
        <v>501</v>
      </c>
      <c r="L8" s="71">
        <f>D8</f>
        <v>2581</v>
      </c>
      <c r="M8" s="58">
        <f>SUM(K8:L8)</f>
        <v>3082</v>
      </c>
      <c r="N8" s="65">
        <f>M8/$M$54</f>
        <v>0.47183098591549294</v>
      </c>
    </row>
    <row r="9" spans="1:14">
      <c r="A9" s="57" t="s">
        <v>57</v>
      </c>
      <c r="B9" s="58">
        <v>19</v>
      </c>
      <c r="C9" s="71">
        <v>379</v>
      </c>
      <c r="D9" s="71">
        <v>1962</v>
      </c>
      <c r="E9" s="58">
        <v>27</v>
      </c>
      <c r="F9" s="58">
        <v>93</v>
      </c>
      <c r="G9" s="58">
        <v>0</v>
      </c>
      <c r="H9" s="58">
        <f t="shared" si="0"/>
        <v>2480</v>
      </c>
      <c r="I9" s="65">
        <f>H9/$H$54</f>
        <v>0.35257321580892809</v>
      </c>
      <c r="K9" s="71">
        <f t="shared" ref="K9:K53" si="1">C9</f>
        <v>379</v>
      </c>
      <c r="L9" s="71">
        <f t="shared" ref="L9:L53" si="2">D9</f>
        <v>1962</v>
      </c>
      <c r="M9" s="58">
        <f>SUM(K9:L9)</f>
        <v>2341</v>
      </c>
      <c r="N9" s="65">
        <f>M9/$M$54</f>
        <v>0.35838946723821186</v>
      </c>
    </row>
    <row r="10" spans="1:14">
      <c r="A10" s="57" t="s">
        <v>58</v>
      </c>
      <c r="B10" s="58">
        <v>0</v>
      </c>
      <c r="C10" s="71">
        <v>31</v>
      </c>
      <c r="D10" s="71">
        <v>220</v>
      </c>
      <c r="E10" s="58">
        <v>2</v>
      </c>
      <c r="F10" s="58">
        <v>13</v>
      </c>
      <c r="G10" s="58">
        <v>0</v>
      </c>
      <c r="H10" s="58">
        <f t="shared" si="0"/>
        <v>266</v>
      </c>
      <c r="I10" s="65">
        <f>H10/$H$54</f>
        <v>3.7816320727893094E-2</v>
      </c>
      <c r="K10" s="71">
        <f t="shared" si="1"/>
        <v>31</v>
      </c>
      <c r="L10" s="71">
        <f t="shared" si="2"/>
        <v>220</v>
      </c>
      <c r="M10" s="58">
        <f>SUM(K10:L10)</f>
        <v>251</v>
      </c>
      <c r="N10" s="65">
        <f>M10/$M$54</f>
        <v>3.8426209430496017E-2</v>
      </c>
    </row>
    <row r="11" spans="1:14">
      <c r="A11" s="57" t="s">
        <v>59</v>
      </c>
      <c r="B11" s="58">
        <v>2</v>
      </c>
      <c r="C11" s="71">
        <v>17</v>
      </c>
      <c r="D11" s="71">
        <v>116</v>
      </c>
      <c r="E11" s="58">
        <v>4</v>
      </c>
      <c r="F11" s="58">
        <v>12</v>
      </c>
      <c r="G11" s="58">
        <v>0</v>
      </c>
      <c r="H11" s="58">
        <f t="shared" si="0"/>
        <v>151</v>
      </c>
      <c r="I11" s="65">
        <f>H11/$H$54</f>
        <v>2.146715951094683E-2</v>
      </c>
      <c r="K11" s="71">
        <f t="shared" si="1"/>
        <v>17</v>
      </c>
      <c r="L11" s="71">
        <f t="shared" si="2"/>
        <v>116</v>
      </c>
      <c r="M11" s="58">
        <f t="shared" ref="M11:M53" si="3">SUM(K11:L11)</f>
        <v>133</v>
      </c>
      <c r="N11" s="65">
        <f>M11/$M$54</f>
        <v>2.0361298224127373E-2</v>
      </c>
    </row>
    <row r="12" spans="1:14">
      <c r="A12" s="57" t="s">
        <v>60</v>
      </c>
      <c r="B12" s="58">
        <v>0</v>
      </c>
      <c r="C12" s="71">
        <v>7</v>
      </c>
      <c r="D12" s="71">
        <v>97</v>
      </c>
      <c r="E12" s="58">
        <v>0</v>
      </c>
      <c r="F12" s="58">
        <v>3</v>
      </c>
      <c r="G12" s="58">
        <v>0</v>
      </c>
      <c r="H12" s="58">
        <f t="shared" si="0"/>
        <v>107</v>
      </c>
      <c r="I12" s="65">
        <f>H12/$H$54</f>
        <v>1.5211828262723912E-2</v>
      </c>
      <c r="K12" s="71">
        <f t="shared" si="1"/>
        <v>7</v>
      </c>
      <c r="L12" s="71">
        <f t="shared" si="2"/>
        <v>97</v>
      </c>
      <c r="M12" s="58">
        <f t="shared" si="3"/>
        <v>104</v>
      </c>
      <c r="N12" s="65">
        <f>M12/$M$54</f>
        <v>1.5921616656460504E-2</v>
      </c>
    </row>
    <row r="13" spans="1:14">
      <c r="A13" s="57" t="s">
        <v>61</v>
      </c>
      <c r="B13" s="58">
        <v>1</v>
      </c>
      <c r="C13" s="71">
        <v>19</v>
      </c>
      <c r="D13" s="71">
        <v>62</v>
      </c>
      <c r="E13" s="58">
        <v>13</v>
      </c>
      <c r="F13" s="58">
        <v>6</v>
      </c>
      <c r="G13" s="58">
        <v>0</v>
      </c>
      <c r="H13" s="58">
        <f t="shared" si="0"/>
        <v>101</v>
      </c>
      <c r="I13" s="65">
        <f>H13/$H$54</f>
        <v>1.435882854705715E-2</v>
      </c>
      <c r="K13" s="71">
        <f t="shared" si="1"/>
        <v>19</v>
      </c>
      <c r="L13" s="71">
        <f t="shared" si="2"/>
        <v>62</v>
      </c>
      <c r="M13" s="58">
        <f t="shared" si="3"/>
        <v>81</v>
      </c>
      <c r="N13" s="65">
        <f>M13/$M$54</f>
        <v>1.2400489895897121E-2</v>
      </c>
    </row>
    <row r="14" spans="1:14">
      <c r="A14" s="57" t="s">
        <v>62</v>
      </c>
      <c r="B14" s="58">
        <v>0</v>
      </c>
      <c r="C14" s="71">
        <v>3</v>
      </c>
      <c r="D14" s="71">
        <v>59</v>
      </c>
      <c r="E14" s="58">
        <v>0</v>
      </c>
      <c r="F14" s="58">
        <v>0</v>
      </c>
      <c r="G14" s="58">
        <v>0</v>
      </c>
      <c r="H14" s="58">
        <f t="shared" ref="H14" si="4">SUM(B14:G14)</f>
        <v>62</v>
      </c>
      <c r="I14" s="65">
        <f>H14/$H$54</f>
        <v>8.8143303952232018E-3</v>
      </c>
      <c r="K14" s="71">
        <f t="shared" ref="K14" si="5">C14</f>
        <v>3</v>
      </c>
      <c r="L14" s="71">
        <f t="shared" ref="L14" si="6">D14</f>
        <v>59</v>
      </c>
      <c r="M14" s="58">
        <f t="shared" ref="M14" si="7">SUM(K14:L14)</f>
        <v>62</v>
      </c>
      <c r="N14" s="65">
        <f>M14/$M$54</f>
        <v>9.4917330067360688E-3</v>
      </c>
    </row>
    <row r="15" spans="1:14">
      <c r="A15" s="57" t="s">
        <v>63</v>
      </c>
      <c r="B15" s="58">
        <v>0</v>
      </c>
      <c r="C15" s="71">
        <v>9</v>
      </c>
      <c r="D15" s="71">
        <v>44</v>
      </c>
      <c r="E15" s="58">
        <v>4</v>
      </c>
      <c r="F15" s="58">
        <v>3</v>
      </c>
      <c r="G15" s="58">
        <v>0</v>
      </c>
      <c r="H15" s="58">
        <f t="shared" si="0"/>
        <v>60</v>
      </c>
      <c r="I15" s="65">
        <f>H15/$H$54</f>
        <v>8.5299971566676139E-3</v>
      </c>
      <c r="K15" s="71">
        <f t="shared" ref="K15:K32" si="8">C15</f>
        <v>9</v>
      </c>
      <c r="L15" s="71">
        <f t="shared" ref="L15:L32" si="9">D15</f>
        <v>44</v>
      </c>
      <c r="M15" s="58">
        <f t="shared" ref="M15:M32" si="10">SUM(K15:L15)</f>
        <v>53</v>
      </c>
      <c r="N15" s="65">
        <f>M15/$M$54</f>
        <v>8.1139007960808335E-3</v>
      </c>
    </row>
    <row r="16" spans="1:14">
      <c r="A16" s="57" t="s">
        <v>64</v>
      </c>
      <c r="B16" s="58">
        <v>0</v>
      </c>
      <c r="C16" s="71">
        <v>6</v>
      </c>
      <c r="D16" s="71">
        <v>47</v>
      </c>
      <c r="E16" s="58">
        <v>0</v>
      </c>
      <c r="F16" s="58">
        <v>3</v>
      </c>
      <c r="G16" s="58">
        <v>0</v>
      </c>
      <c r="H16" s="58">
        <f t="shared" si="0"/>
        <v>56</v>
      </c>
      <c r="I16" s="65">
        <f>H16/$H$54</f>
        <v>7.9613306795564397E-3</v>
      </c>
      <c r="K16" s="71">
        <f t="shared" ref="K16" si="11">C16</f>
        <v>6</v>
      </c>
      <c r="L16" s="71">
        <f t="shared" ref="L16" si="12">D16</f>
        <v>47</v>
      </c>
      <c r="M16" s="58">
        <f t="shared" ref="M16" si="13">SUM(K16:L16)</f>
        <v>53</v>
      </c>
      <c r="N16" s="65">
        <f>M16/$M$54</f>
        <v>8.1139007960808335E-3</v>
      </c>
    </row>
    <row r="17" spans="1:14">
      <c r="A17" s="57" t="s">
        <v>65</v>
      </c>
      <c r="B17" s="58">
        <v>0</v>
      </c>
      <c r="C17" s="71">
        <v>9</v>
      </c>
      <c r="D17" s="71">
        <v>28</v>
      </c>
      <c r="E17" s="58">
        <v>4</v>
      </c>
      <c r="F17" s="58">
        <v>3</v>
      </c>
      <c r="G17" s="58">
        <v>0</v>
      </c>
      <c r="H17" s="58">
        <f t="shared" si="0"/>
        <v>44</v>
      </c>
      <c r="I17" s="65">
        <f>H17/$H$54</f>
        <v>6.2553312482229173E-3</v>
      </c>
      <c r="K17" s="71">
        <f t="shared" ref="K17" si="14">C17</f>
        <v>9</v>
      </c>
      <c r="L17" s="71">
        <f t="shared" ref="L17" si="15">D17</f>
        <v>28</v>
      </c>
      <c r="M17" s="58">
        <f t="shared" ref="M17" si="16">SUM(K17:L17)</f>
        <v>37</v>
      </c>
      <c r="N17" s="65">
        <f>M17/$M$54</f>
        <v>5.6644213104715246E-3</v>
      </c>
    </row>
    <row r="18" spans="1:14">
      <c r="A18" s="57" t="s">
        <v>66</v>
      </c>
      <c r="B18" s="58">
        <v>0</v>
      </c>
      <c r="C18" s="71">
        <v>8</v>
      </c>
      <c r="D18" s="71">
        <v>32</v>
      </c>
      <c r="E18" s="58">
        <v>1</v>
      </c>
      <c r="F18" s="58">
        <v>3</v>
      </c>
      <c r="G18" s="58">
        <v>0</v>
      </c>
      <c r="H18" s="58">
        <f t="shared" si="0"/>
        <v>44</v>
      </c>
      <c r="I18" s="65">
        <f>H18/$H$54</f>
        <v>6.2553312482229173E-3</v>
      </c>
      <c r="K18" s="71">
        <f t="shared" si="8"/>
        <v>8</v>
      </c>
      <c r="L18" s="71">
        <f t="shared" si="9"/>
        <v>32</v>
      </c>
      <c r="M18" s="58">
        <f t="shared" si="10"/>
        <v>40</v>
      </c>
      <c r="N18" s="65">
        <f>M18/$M$54</f>
        <v>6.1236987140232697E-3</v>
      </c>
    </row>
    <row r="19" spans="1:14">
      <c r="A19" s="57" t="s">
        <v>67</v>
      </c>
      <c r="B19" s="58">
        <v>0</v>
      </c>
      <c r="C19" s="71">
        <v>0</v>
      </c>
      <c r="D19" s="71">
        <v>12</v>
      </c>
      <c r="E19" s="58">
        <v>26</v>
      </c>
      <c r="F19" s="58">
        <v>2</v>
      </c>
      <c r="G19" s="58">
        <v>0</v>
      </c>
      <c r="H19" s="58">
        <f t="shared" si="0"/>
        <v>40</v>
      </c>
      <c r="I19" s="65">
        <f>H19/$H$54</f>
        <v>5.6866647711117432E-3</v>
      </c>
      <c r="K19" s="71">
        <f t="shared" si="8"/>
        <v>0</v>
      </c>
      <c r="L19" s="71">
        <f t="shared" si="9"/>
        <v>12</v>
      </c>
      <c r="M19" s="58">
        <f t="shared" si="10"/>
        <v>12</v>
      </c>
      <c r="N19" s="65">
        <f>M19/$M$54</f>
        <v>1.837109614206981E-3</v>
      </c>
    </row>
    <row r="20" spans="1:14">
      <c r="A20" s="57" t="s">
        <v>68</v>
      </c>
      <c r="B20" s="58">
        <v>0</v>
      </c>
      <c r="C20" s="71">
        <v>4</v>
      </c>
      <c r="D20" s="71">
        <v>33</v>
      </c>
      <c r="E20" s="58">
        <v>0</v>
      </c>
      <c r="F20" s="58">
        <v>1</v>
      </c>
      <c r="G20" s="58">
        <v>0</v>
      </c>
      <c r="H20" s="58">
        <f t="shared" si="0"/>
        <v>38</v>
      </c>
      <c r="I20" s="65">
        <f>H20/$H$54</f>
        <v>5.4023315325561561E-3</v>
      </c>
      <c r="K20" s="71">
        <f t="shared" si="8"/>
        <v>4</v>
      </c>
      <c r="L20" s="71">
        <f t="shared" si="9"/>
        <v>33</v>
      </c>
      <c r="M20" s="58">
        <f t="shared" si="10"/>
        <v>37</v>
      </c>
      <c r="N20" s="65">
        <f>M20/$M$54</f>
        <v>5.6644213104715246E-3</v>
      </c>
    </row>
    <row r="21" spans="1:14">
      <c r="A21" s="57" t="s">
        <v>69</v>
      </c>
      <c r="B21" s="58">
        <v>1</v>
      </c>
      <c r="C21" s="71">
        <v>6</v>
      </c>
      <c r="D21" s="71">
        <v>27</v>
      </c>
      <c r="E21" s="58">
        <v>0</v>
      </c>
      <c r="F21" s="58">
        <v>1</v>
      </c>
      <c r="G21" s="58">
        <v>0</v>
      </c>
      <c r="H21" s="58">
        <f t="shared" si="0"/>
        <v>35</v>
      </c>
      <c r="I21" s="65">
        <f>H21/$H$54</f>
        <v>4.9758316747227751E-3</v>
      </c>
      <c r="K21" s="71">
        <f t="shared" si="8"/>
        <v>6</v>
      </c>
      <c r="L21" s="71">
        <f t="shared" si="9"/>
        <v>27</v>
      </c>
      <c r="M21" s="58">
        <f t="shared" si="10"/>
        <v>33</v>
      </c>
      <c r="N21" s="65">
        <f>M21/$M$54</f>
        <v>5.0520514390691978E-3</v>
      </c>
    </row>
    <row r="22" spans="1:14">
      <c r="A22" s="57" t="s">
        <v>70</v>
      </c>
      <c r="B22" s="58">
        <v>0</v>
      </c>
      <c r="C22" s="71">
        <v>2</v>
      </c>
      <c r="D22" s="71">
        <v>30</v>
      </c>
      <c r="E22" s="58">
        <v>0</v>
      </c>
      <c r="F22" s="58">
        <v>2</v>
      </c>
      <c r="G22" s="58">
        <v>0</v>
      </c>
      <c r="H22" s="58">
        <f t="shared" si="0"/>
        <v>34</v>
      </c>
      <c r="I22" s="65">
        <f>H22/$H$54</f>
        <v>4.8336650554449819E-3</v>
      </c>
      <c r="K22" s="71">
        <f t="shared" si="8"/>
        <v>2</v>
      </c>
      <c r="L22" s="71">
        <f t="shared" si="9"/>
        <v>30</v>
      </c>
      <c r="M22" s="58">
        <f t="shared" si="10"/>
        <v>32</v>
      </c>
      <c r="N22" s="65">
        <f>M22/$M$54</f>
        <v>4.8989589712186161E-3</v>
      </c>
    </row>
    <row r="23" spans="1:14">
      <c r="A23" s="57" t="s">
        <v>71</v>
      </c>
      <c r="B23" s="58">
        <v>1</v>
      </c>
      <c r="C23" s="71">
        <v>3</v>
      </c>
      <c r="D23" s="71">
        <v>20</v>
      </c>
      <c r="E23" s="58">
        <v>1</v>
      </c>
      <c r="F23" s="58">
        <v>1</v>
      </c>
      <c r="G23" s="58">
        <v>0</v>
      </c>
      <c r="H23" s="58">
        <f t="shared" si="0"/>
        <v>26</v>
      </c>
      <c r="I23" s="65">
        <f>H23/$H$54</f>
        <v>3.6963321012226328E-3</v>
      </c>
      <c r="K23" s="71">
        <f t="shared" si="8"/>
        <v>3</v>
      </c>
      <c r="L23" s="71">
        <f t="shared" si="9"/>
        <v>20</v>
      </c>
      <c r="M23" s="58">
        <f t="shared" si="10"/>
        <v>23</v>
      </c>
      <c r="N23" s="65">
        <f>M23/$M$54</f>
        <v>3.5211267605633804E-3</v>
      </c>
    </row>
    <row r="24" spans="1:14">
      <c r="A24" s="57" t="s">
        <v>72</v>
      </c>
      <c r="B24" s="58">
        <v>0</v>
      </c>
      <c r="C24" s="71">
        <v>3</v>
      </c>
      <c r="D24" s="71">
        <v>21</v>
      </c>
      <c r="E24" s="58">
        <v>0</v>
      </c>
      <c r="F24" s="58">
        <v>0</v>
      </c>
      <c r="G24" s="58">
        <v>0</v>
      </c>
      <c r="H24" s="58">
        <f t="shared" ref="H24:H25" si="17">SUM(B24:G24)</f>
        <v>24</v>
      </c>
      <c r="I24" s="65">
        <f>H24/$H$54</f>
        <v>3.4119988626670457E-3</v>
      </c>
      <c r="K24" s="71">
        <f t="shared" ref="K24:K25" si="18">C24</f>
        <v>3</v>
      </c>
      <c r="L24" s="71">
        <f t="shared" ref="L24:L25" si="19">D24</f>
        <v>21</v>
      </c>
      <c r="M24" s="58">
        <f t="shared" ref="M24:M25" si="20">SUM(K24:L24)</f>
        <v>24</v>
      </c>
      <c r="N24" s="65">
        <f>M24/$M$54</f>
        <v>3.6742192284139621E-3</v>
      </c>
    </row>
    <row r="25" spans="1:14">
      <c r="A25" s="57" t="s">
        <v>73</v>
      </c>
      <c r="B25" s="58">
        <v>0</v>
      </c>
      <c r="C25" s="71">
        <v>0</v>
      </c>
      <c r="D25" s="71">
        <v>17</v>
      </c>
      <c r="E25" s="58">
        <v>0</v>
      </c>
      <c r="F25" s="58">
        <v>0</v>
      </c>
      <c r="G25" s="58">
        <v>0</v>
      </c>
      <c r="H25" s="58">
        <f t="shared" si="17"/>
        <v>17</v>
      </c>
      <c r="I25" s="65">
        <f>H25/$H$54</f>
        <v>2.416832527722491E-3</v>
      </c>
      <c r="K25" s="71">
        <f t="shared" si="18"/>
        <v>0</v>
      </c>
      <c r="L25" s="71">
        <f t="shared" si="19"/>
        <v>17</v>
      </c>
      <c r="M25" s="58">
        <f t="shared" si="20"/>
        <v>17</v>
      </c>
      <c r="N25" s="65">
        <f>M25/$M$54</f>
        <v>2.6025719534598897E-3</v>
      </c>
    </row>
    <row r="26" spans="1:14">
      <c r="A26" s="57" t="s">
        <v>74</v>
      </c>
      <c r="B26" s="58">
        <v>0</v>
      </c>
      <c r="C26" s="71">
        <v>1</v>
      </c>
      <c r="D26" s="71">
        <v>14</v>
      </c>
      <c r="E26" s="58">
        <v>0</v>
      </c>
      <c r="F26" s="58">
        <v>1</v>
      </c>
      <c r="G26" s="58">
        <v>0</v>
      </c>
      <c r="H26" s="58">
        <f t="shared" si="0"/>
        <v>16</v>
      </c>
      <c r="I26" s="65">
        <f>H26/$H$54</f>
        <v>2.274665908444697E-3</v>
      </c>
      <c r="K26" s="71">
        <f t="shared" si="8"/>
        <v>1</v>
      </c>
      <c r="L26" s="71">
        <f t="shared" si="9"/>
        <v>14</v>
      </c>
      <c r="M26" s="58">
        <f t="shared" si="10"/>
        <v>15</v>
      </c>
      <c r="N26" s="65">
        <f>M26/$M$54</f>
        <v>2.2963870177587263E-3</v>
      </c>
    </row>
    <row r="27" spans="1:14">
      <c r="A27" s="57" t="s">
        <v>75</v>
      </c>
      <c r="B27" s="58">
        <v>1</v>
      </c>
      <c r="C27" s="71">
        <v>5</v>
      </c>
      <c r="D27" s="71">
        <v>3</v>
      </c>
      <c r="E27" s="58">
        <v>2</v>
      </c>
      <c r="F27" s="58">
        <v>4</v>
      </c>
      <c r="G27" s="58">
        <v>0</v>
      </c>
      <c r="H27" s="58">
        <f t="shared" si="0"/>
        <v>15</v>
      </c>
      <c r="I27" s="65">
        <f>H27/$H$54</f>
        <v>2.1324992891669035E-3</v>
      </c>
      <c r="K27" s="71">
        <f t="shared" si="8"/>
        <v>5</v>
      </c>
      <c r="L27" s="71">
        <f t="shared" si="9"/>
        <v>3</v>
      </c>
      <c r="M27" s="58">
        <f t="shared" si="10"/>
        <v>8</v>
      </c>
      <c r="N27" s="65">
        <f>M27/$M$54</f>
        <v>1.224739742804654E-3</v>
      </c>
    </row>
    <row r="28" spans="1:14">
      <c r="A28" s="57" t="s">
        <v>76</v>
      </c>
      <c r="B28" s="58">
        <v>0</v>
      </c>
      <c r="C28" s="71">
        <v>4</v>
      </c>
      <c r="D28" s="71">
        <v>10</v>
      </c>
      <c r="E28" s="58">
        <v>0</v>
      </c>
      <c r="F28" s="58">
        <v>0</v>
      </c>
      <c r="G28" s="58">
        <v>0</v>
      </c>
      <c r="H28" s="58">
        <f t="shared" si="0"/>
        <v>14</v>
      </c>
      <c r="I28" s="65">
        <f>H28/$H$54</f>
        <v>1.9903326698891099E-3</v>
      </c>
      <c r="K28" s="71">
        <f t="shared" si="8"/>
        <v>4</v>
      </c>
      <c r="L28" s="71">
        <f t="shared" si="9"/>
        <v>10</v>
      </c>
      <c r="M28" s="58">
        <f t="shared" si="10"/>
        <v>14</v>
      </c>
      <c r="N28" s="65">
        <f>M28/$M$54</f>
        <v>2.1432945499081446E-3</v>
      </c>
    </row>
    <row r="29" spans="1:14">
      <c r="A29" s="57" t="s">
        <v>77</v>
      </c>
      <c r="B29" s="58">
        <v>0</v>
      </c>
      <c r="C29" s="71">
        <v>2</v>
      </c>
      <c r="D29" s="71">
        <v>11</v>
      </c>
      <c r="E29" s="58">
        <v>0</v>
      </c>
      <c r="F29" s="58">
        <v>0</v>
      </c>
      <c r="G29" s="58">
        <v>0</v>
      </c>
      <c r="H29" s="58">
        <f t="shared" si="0"/>
        <v>13</v>
      </c>
      <c r="I29" s="65">
        <f>H29/$H$54</f>
        <v>1.8481660506113164E-3</v>
      </c>
      <c r="K29" s="71">
        <f t="shared" si="8"/>
        <v>2</v>
      </c>
      <c r="L29" s="71">
        <f t="shared" si="9"/>
        <v>11</v>
      </c>
      <c r="M29" s="58">
        <f t="shared" si="10"/>
        <v>13</v>
      </c>
      <c r="N29" s="65">
        <f>M29/$M$54</f>
        <v>1.9902020820575629E-3</v>
      </c>
    </row>
    <row r="30" spans="1:14">
      <c r="A30" s="57" t="s">
        <v>78</v>
      </c>
      <c r="B30" s="58">
        <v>0</v>
      </c>
      <c r="C30" s="71">
        <v>0</v>
      </c>
      <c r="D30" s="71">
        <v>11</v>
      </c>
      <c r="E30" s="58">
        <v>0</v>
      </c>
      <c r="F30" s="58">
        <v>0</v>
      </c>
      <c r="G30" s="58">
        <v>0</v>
      </c>
      <c r="H30" s="58">
        <f t="shared" si="0"/>
        <v>11</v>
      </c>
      <c r="I30" s="65">
        <f>H30/$H$54</f>
        <v>1.5638328120557293E-3</v>
      </c>
      <c r="K30" s="71">
        <f t="shared" si="8"/>
        <v>0</v>
      </c>
      <c r="L30" s="71">
        <f t="shared" si="9"/>
        <v>11</v>
      </c>
      <c r="M30" s="58">
        <f t="shared" si="10"/>
        <v>11</v>
      </c>
      <c r="N30" s="65">
        <f>M30/$M$54</f>
        <v>1.6840171463563993E-3</v>
      </c>
    </row>
    <row r="31" spans="1:14">
      <c r="A31" s="57" t="s">
        <v>79</v>
      </c>
      <c r="B31" s="58">
        <v>0</v>
      </c>
      <c r="C31" s="71">
        <v>2</v>
      </c>
      <c r="D31" s="71">
        <v>4</v>
      </c>
      <c r="E31" s="58">
        <v>1</v>
      </c>
      <c r="F31" s="58">
        <v>0</v>
      </c>
      <c r="G31" s="58">
        <v>0</v>
      </c>
      <c r="H31" s="58">
        <f t="shared" si="0"/>
        <v>7</v>
      </c>
      <c r="I31" s="65">
        <f>H31/$H$54</f>
        <v>9.9516633494455497E-4</v>
      </c>
      <c r="K31" s="71">
        <f t="shared" si="8"/>
        <v>2</v>
      </c>
      <c r="L31" s="71">
        <f t="shared" si="9"/>
        <v>4</v>
      </c>
      <c r="M31" s="58">
        <f t="shared" si="10"/>
        <v>6</v>
      </c>
      <c r="N31" s="65">
        <f>M31/$M$54</f>
        <v>9.1855480710349051E-4</v>
      </c>
    </row>
    <row r="32" spans="1:14">
      <c r="A32" s="57" t="s">
        <v>80</v>
      </c>
      <c r="B32" s="58">
        <v>0</v>
      </c>
      <c r="C32" s="71">
        <v>0</v>
      </c>
      <c r="D32" s="71">
        <v>6</v>
      </c>
      <c r="E32" s="58">
        <v>0</v>
      </c>
      <c r="F32" s="58">
        <v>0</v>
      </c>
      <c r="G32" s="58">
        <v>0</v>
      </c>
      <c r="H32" s="58">
        <f t="shared" si="0"/>
        <v>6</v>
      </c>
      <c r="I32" s="65">
        <f>H32/$H$54</f>
        <v>8.5299971566676143E-4</v>
      </c>
      <c r="K32" s="71">
        <f t="shared" si="8"/>
        <v>0</v>
      </c>
      <c r="L32" s="71">
        <f t="shared" si="9"/>
        <v>6</v>
      </c>
      <c r="M32" s="58">
        <f t="shared" si="10"/>
        <v>6</v>
      </c>
      <c r="N32" s="65">
        <f>M32/$M$54</f>
        <v>9.1855480710349051E-4</v>
      </c>
    </row>
    <row r="33" spans="1:14">
      <c r="A33" s="57" t="s">
        <v>81</v>
      </c>
      <c r="B33" s="58">
        <v>0</v>
      </c>
      <c r="C33" s="71">
        <v>0</v>
      </c>
      <c r="D33" s="71">
        <v>6</v>
      </c>
      <c r="E33" s="58">
        <v>0</v>
      </c>
      <c r="F33" s="58">
        <v>0</v>
      </c>
      <c r="G33" s="58">
        <v>0</v>
      </c>
      <c r="H33" s="58">
        <f t="shared" si="0"/>
        <v>6</v>
      </c>
      <c r="I33" s="65">
        <f>H33/$H$54</f>
        <v>8.5299971566676143E-4</v>
      </c>
      <c r="K33" s="71">
        <f t="shared" ref="K33:K39" si="21">C33</f>
        <v>0</v>
      </c>
      <c r="L33" s="71">
        <f t="shared" ref="L33:L39" si="22">D33</f>
        <v>6</v>
      </c>
      <c r="M33" s="58">
        <f t="shared" ref="M33:M39" si="23">SUM(K33:L33)</f>
        <v>6</v>
      </c>
      <c r="N33" s="65">
        <f>M33/$M$54</f>
        <v>9.1855480710349051E-4</v>
      </c>
    </row>
    <row r="34" spans="1:14">
      <c r="A34" s="57" t="s">
        <v>82</v>
      </c>
      <c r="B34" s="58">
        <v>0</v>
      </c>
      <c r="C34" s="71">
        <v>1</v>
      </c>
      <c r="D34" s="71">
        <v>4</v>
      </c>
      <c r="E34" s="58">
        <v>0</v>
      </c>
      <c r="F34" s="58">
        <v>0</v>
      </c>
      <c r="G34" s="58">
        <v>0</v>
      </c>
      <c r="H34" s="58">
        <f t="shared" si="0"/>
        <v>5</v>
      </c>
      <c r="I34" s="65">
        <f>H34/$H$54</f>
        <v>7.108330963889679E-4</v>
      </c>
      <c r="K34" s="71">
        <f t="shared" ref="K34:K38" si="24">C34</f>
        <v>1</v>
      </c>
      <c r="L34" s="71">
        <f t="shared" ref="L34:L38" si="25">D34</f>
        <v>4</v>
      </c>
      <c r="M34" s="58">
        <f t="shared" ref="M34:M38" si="26">SUM(K34:L34)</f>
        <v>5</v>
      </c>
      <c r="N34" s="65">
        <f>M34/$M$54</f>
        <v>7.6546233925290871E-4</v>
      </c>
    </row>
    <row r="35" spans="1:14">
      <c r="A35" s="57" t="s">
        <v>83</v>
      </c>
      <c r="B35" s="58">
        <v>0</v>
      </c>
      <c r="C35" s="71">
        <v>0</v>
      </c>
      <c r="D35" s="71">
        <v>4</v>
      </c>
      <c r="E35" s="58">
        <v>0</v>
      </c>
      <c r="F35" s="58">
        <v>0</v>
      </c>
      <c r="G35" s="58">
        <v>0</v>
      </c>
      <c r="H35" s="58">
        <f t="shared" si="0"/>
        <v>4</v>
      </c>
      <c r="I35" s="65">
        <f>H35/$H$54</f>
        <v>5.6866647711117425E-4</v>
      </c>
      <c r="K35" s="71">
        <f t="shared" si="24"/>
        <v>0</v>
      </c>
      <c r="L35" s="71">
        <f t="shared" si="25"/>
        <v>4</v>
      </c>
      <c r="M35" s="58">
        <f t="shared" si="26"/>
        <v>4</v>
      </c>
      <c r="N35" s="65">
        <f>M35/$M$54</f>
        <v>6.1236987140232701E-4</v>
      </c>
    </row>
    <row r="36" spans="1:14">
      <c r="A36" s="57" t="s">
        <v>84</v>
      </c>
      <c r="B36" s="58">
        <v>0</v>
      </c>
      <c r="C36" s="71">
        <v>0</v>
      </c>
      <c r="D36" s="71">
        <v>4</v>
      </c>
      <c r="E36" s="58">
        <v>0</v>
      </c>
      <c r="F36" s="58">
        <v>0</v>
      </c>
      <c r="G36" s="58">
        <v>0</v>
      </c>
      <c r="H36" s="58">
        <f t="shared" si="0"/>
        <v>4</v>
      </c>
      <c r="I36" s="65">
        <f>H36/$H$54</f>
        <v>5.6866647711117425E-4</v>
      </c>
      <c r="K36" s="71">
        <f t="shared" si="24"/>
        <v>0</v>
      </c>
      <c r="L36" s="71">
        <f t="shared" si="25"/>
        <v>4</v>
      </c>
      <c r="M36" s="58">
        <f t="shared" si="26"/>
        <v>4</v>
      </c>
      <c r="N36" s="65">
        <f>M36/$M$54</f>
        <v>6.1236987140232701E-4</v>
      </c>
    </row>
    <row r="37" spans="1:14">
      <c r="A37" s="57" t="s">
        <v>85</v>
      </c>
      <c r="B37" s="58">
        <v>0</v>
      </c>
      <c r="C37" s="71">
        <v>0</v>
      </c>
      <c r="D37" s="71">
        <v>4</v>
      </c>
      <c r="E37" s="58">
        <v>0</v>
      </c>
      <c r="F37" s="58">
        <v>0</v>
      </c>
      <c r="G37" s="58">
        <v>0</v>
      </c>
      <c r="H37" s="58">
        <f t="shared" si="0"/>
        <v>4</v>
      </c>
      <c r="I37" s="65">
        <f>H37/$H$54</f>
        <v>5.6866647711117425E-4</v>
      </c>
      <c r="K37" s="71">
        <f t="shared" si="24"/>
        <v>0</v>
      </c>
      <c r="L37" s="71">
        <f t="shared" si="25"/>
        <v>4</v>
      </c>
      <c r="M37" s="58">
        <f t="shared" si="26"/>
        <v>4</v>
      </c>
      <c r="N37" s="65">
        <f>M37/$M$54</f>
        <v>6.1236987140232701E-4</v>
      </c>
    </row>
    <row r="38" spans="1:14">
      <c r="A38" s="57" t="s">
        <v>86</v>
      </c>
      <c r="B38" s="58">
        <v>0</v>
      </c>
      <c r="C38" s="71">
        <v>0</v>
      </c>
      <c r="D38" s="71">
        <v>2</v>
      </c>
      <c r="E38" s="58">
        <v>0</v>
      </c>
      <c r="F38" s="58">
        <v>1</v>
      </c>
      <c r="G38" s="58">
        <v>0</v>
      </c>
      <c r="H38" s="58">
        <f t="shared" si="0"/>
        <v>3</v>
      </c>
      <c r="I38" s="65">
        <f>H38/$H$54</f>
        <v>4.2649985783338072E-4</v>
      </c>
      <c r="K38" s="71">
        <f t="shared" si="24"/>
        <v>0</v>
      </c>
      <c r="L38" s="71">
        <f t="shared" si="25"/>
        <v>2</v>
      </c>
      <c r="M38" s="58">
        <f t="shared" si="26"/>
        <v>2</v>
      </c>
      <c r="N38" s="65">
        <f>M38/$M$54</f>
        <v>3.061849357011635E-4</v>
      </c>
    </row>
    <row r="39" spans="1:14">
      <c r="A39" s="57" t="s">
        <v>87</v>
      </c>
      <c r="B39" s="58">
        <v>0</v>
      </c>
      <c r="C39" s="71">
        <v>0</v>
      </c>
      <c r="D39" s="71">
        <v>3</v>
      </c>
      <c r="E39" s="58">
        <v>0</v>
      </c>
      <c r="F39" s="58">
        <v>0</v>
      </c>
      <c r="G39" s="58">
        <v>0</v>
      </c>
      <c r="H39" s="58">
        <f t="shared" si="0"/>
        <v>3</v>
      </c>
      <c r="I39" s="65">
        <f>H39/$H$54</f>
        <v>4.2649985783338072E-4</v>
      </c>
      <c r="K39" s="71">
        <f t="shared" si="21"/>
        <v>0</v>
      </c>
      <c r="L39" s="71">
        <f t="shared" si="22"/>
        <v>3</v>
      </c>
      <c r="M39" s="58">
        <f t="shared" si="23"/>
        <v>3</v>
      </c>
      <c r="N39" s="65">
        <f>M39/$M$54</f>
        <v>4.5927740355174526E-4</v>
      </c>
    </row>
    <row r="40" spans="1:14">
      <c r="A40" s="57" t="s">
        <v>88</v>
      </c>
      <c r="B40" s="58">
        <v>0</v>
      </c>
      <c r="C40" s="71">
        <v>1</v>
      </c>
      <c r="D40" s="71">
        <v>1</v>
      </c>
      <c r="E40" s="58">
        <v>1</v>
      </c>
      <c r="F40" s="58">
        <v>0</v>
      </c>
      <c r="G40" s="58">
        <v>0</v>
      </c>
      <c r="H40" s="58">
        <f t="shared" si="0"/>
        <v>3</v>
      </c>
      <c r="I40" s="65">
        <f>H40/$H$54</f>
        <v>4.2649985783338072E-4</v>
      </c>
      <c r="K40" s="71">
        <f t="shared" si="1"/>
        <v>1</v>
      </c>
      <c r="L40" s="71">
        <f t="shared" si="2"/>
        <v>1</v>
      </c>
      <c r="M40" s="58">
        <f t="shared" si="3"/>
        <v>2</v>
      </c>
      <c r="N40" s="65">
        <f>M40/$M$54</f>
        <v>3.061849357011635E-4</v>
      </c>
    </row>
    <row r="41" spans="1:14">
      <c r="A41" s="57" t="s">
        <v>89</v>
      </c>
      <c r="B41" s="58">
        <v>0</v>
      </c>
      <c r="C41" s="71">
        <v>2</v>
      </c>
      <c r="D41" s="71">
        <v>0</v>
      </c>
      <c r="E41" s="58">
        <v>0</v>
      </c>
      <c r="F41" s="58">
        <v>0</v>
      </c>
      <c r="G41" s="58">
        <v>0</v>
      </c>
      <c r="H41" s="58">
        <f t="shared" si="0"/>
        <v>2</v>
      </c>
      <c r="I41" s="65">
        <f>H41/$H$54</f>
        <v>2.8433323855558713E-4</v>
      </c>
      <c r="K41" s="71">
        <f t="shared" si="1"/>
        <v>2</v>
      </c>
      <c r="L41" s="71">
        <f t="shared" si="2"/>
        <v>0</v>
      </c>
      <c r="M41" s="58">
        <f t="shared" si="3"/>
        <v>2</v>
      </c>
      <c r="N41" s="65">
        <f>M41/$M$54</f>
        <v>3.061849357011635E-4</v>
      </c>
    </row>
    <row r="42" spans="1:14">
      <c r="A42" s="57" t="s">
        <v>90</v>
      </c>
      <c r="B42" s="58">
        <v>0</v>
      </c>
      <c r="C42" s="71">
        <v>0</v>
      </c>
      <c r="D42" s="71">
        <v>2</v>
      </c>
      <c r="E42" s="58">
        <v>0</v>
      </c>
      <c r="F42" s="58">
        <v>0</v>
      </c>
      <c r="G42" s="58">
        <v>0</v>
      </c>
      <c r="H42" s="58">
        <f t="shared" si="0"/>
        <v>2</v>
      </c>
      <c r="I42" s="65">
        <f>H42/$H$54</f>
        <v>2.8433323855558713E-4</v>
      </c>
      <c r="K42" s="71">
        <f t="shared" si="1"/>
        <v>0</v>
      </c>
      <c r="L42" s="71">
        <f t="shared" si="2"/>
        <v>2</v>
      </c>
      <c r="M42" s="58">
        <f t="shared" si="3"/>
        <v>2</v>
      </c>
      <c r="N42" s="65">
        <f>M42/$M$54</f>
        <v>3.061849357011635E-4</v>
      </c>
    </row>
    <row r="43" spans="1:14">
      <c r="A43" s="57" t="s">
        <v>91</v>
      </c>
      <c r="B43" s="58">
        <v>0</v>
      </c>
      <c r="C43" s="71">
        <v>0</v>
      </c>
      <c r="D43" s="71">
        <v>2</v>
      </c>
      <c r="E43" s="58">
        <v>0</v>
      </c>
      <c r="F43" s="58">
        <v>0</v>
      </c>
      <c r="G43" s="58">
        <v>0</v>
      </c>
      <c r="H43" s="58">
        <f t="shared" si="0"/>
        <v>2</v>
      </c>
      <c r="I43" s="65">
        <f>H43/$H$54</f>
        <v>2.8433323855558713E-4</v>
      </c>
      <c r="K43" s="71">
        <f t="shared" si="1"/>
        <v>0</v>
      </c>
      <c r="L43" s="71">
        <f t="shared" si="2"/>
        <v>2</v>
      </c>
      <c r="M43" s="58">
        <f t="shared" si="3"/>
        <v>2</v>
      </c>
      <c r="N43" s="65">
        <f>M43/$M$54</f>
        <v>3.061849357011635E-4</v>
      </c>
    </row>
    <row r="44" spans="1:14">
      <c r="A44" s="57" t="s">
        <v>92</v>
      </c>
      <c r="B44" s="58">
        <v>0</v>
      </c>
      <c r="C44" s="71">
        <v>0</v>
      </c>
      <c r="D44" s="71">
        <v>1</v>
      </c>
      <c r="E44" s="58">
        <v>0</v>
      </c>
      <c r="F44" s="58">
        <v>1</v>
      </c>
      <c r="G44" s="58">
        <v>0</v>
      </c>
      <c r="H44" s="58">
        <f t="shared" si="0"/>
        <v>2</v>
      </c>
      <c r="I44" s="65">
        <f>H44/$H$54</f>
        <v>2.8433323855558713E-4</v>
      </c>
      <c r="K44" s="71">
        <f t="shared" si="1"/>
        <v>0</v>
      </c>
      <c r="L44" s="71">
        <f t="shared" si="2"/>
        <v>1</v>
      </c>
      <c r="M44" s="58">
        <f t="shared" si="3"/>
        <v>1</v>
      </c>
      <c r="N44" s="65">
        <f>M44/$M$54</f>
        <v>1.5309246785058175E-4</v>
      </c>
    </row>
    <row r="45" spans="1:14">
      <c r="A45" s="57" t="s">
        <v>93</v>
      </c>
      <c r="B45" s="58">
        <v>0</v>
      </c>
      <c r="C45" s="71">
        <v>0</v>
      </c>
      <c r="D45" s="71">
        <v>1</v>
      </c>
      <c r="E45" s="58">
        <v>0</v>
      </c>
      <c r="F45" s="58">
        <v>0</v>
      </c>
      <c r="G45" s="58">
        <v>0</v>
      </c>
      <c r="H45" s="58">
        <f t="shared" si="0"/>
        <v>1</v>
      </c>
      <c r="I45" s="65">
        <f>H45/$H$54</f>
        <v>1.4216661927779356E-4</v>
      </c>
      <c r="K45" s="71">
        <f t="shared" si="1"/>
        <v>0</v>
      </c>
      <c r="L45" s="71">
        <f t="shared" si="2"/>
        <v>1</v>
      </c>
      <c r="M45" s="58">
        <f t="shared" si="3"/>
        <v>1</v>
      </c>
      <c r="N45" s="65">
        <f>M45/$M$54</f>
        <v>1.5309246785058175E-4</v>
      </c>
    </row>
    <row r="46" spans="1:14">
      <c r="A46" s="57" t="s">
        <v>94</v>
      </c>
      <c r="B46" s="58">
        <v>0</v>
      </c>
      <c r="C46" s="71">
        <v>1</v>
      </c>
      <c r="D46" s="71">
        <v>0</v>
      </c>
      <c r="E46" s="58">
        <v>0</v>
      </c>
      <c r="F46" s="58">
        <v>0</v>
      </c>
      <c r="G46" s="58">
        <v>0</v>
      </c>
      <c r="H46" s="58">
        <f t="shared" si="0"/>
        <v>1</v>
      </c>
      <c r="I46" s="65">
        <f>H46/$H$54</f>
        <v>1.4216661927779356E-4</v>
      </c>
      <c r="K46" s="71">
        <f t="shared" si="1"/>
        <v>1</v>
      </c>
      <c r="L46" s="71">
        <f t="shared" si="2"/>
        <v>0</v>
      </c>
      <c r="M46" s="58">
        <f t="shared" si="3"/>
        <v>1</v>
      </c>
      <c r="N46" s="65">
        <f>M46/$M$54</f>
        <v>1.5309246785058175E-4</v>
      </c>
    </row>
    <row r="47" spans="1:14">
      <c r="A47" s="57" t="s">
        <v>95</v>
      </c>
      <c r="B47" s="58">
        <v>0</v>
      </c>
      <c r="C47" s="71">
        <v>1</v>
      </c>
      <c r="D47" s="71">
        <v>0</v>
      </c>
      <c r="E47" s="58">
        <v>0</v>
      </c>
      <c r="F47" s="58">
        <v>0</v>
      </c>
      <c r="G47" s="58">
        <v>0</v>
      </c>
      <c r="H47" s="58">
        <f t="shared" si="0"/>
        <v>1</v>
      </c>
      <c r="I47" s="65">
        <f>H47/$H$54</f>
        <v>1.4216661927779356E-4</v>
      </c>
      <c r="K47" s="71">
        <f t="shared" si="1"/>
        <v>1</v>
      </c>
      <c r="L47" s="71">
        <f t="shared" si="2"/>
        <v>0</v>
      </c>
      <c r="M47" s="58">
        <f t="shared" si="3"/>
        <v>1</v>
      </c>
      <c r="N47" s="65">
        <f>M47/$M$54</f>
        <v>1.5309246785058175E-4</v>
      </c>
    </row>
    <row r="48" spans="1:14">
      <c r="A48" s="57" t="s">
        <v>96</v>
      </c>
      <c r="B48" s="58">
        <v>0</v>
      </c>
      <c r="C48" s="71">
        <v>0</v>
      </c>
      <c r="D48" s="71">
        <v>1</v>
      </c>
      <c r="E48" s="58">
        <v>0</v>
      </c>
      <c r="F48" s="58">
        <v>0</v>
      </c>
      <c r="G48" s="58">
        <v>0</v>
      </c>
      <c r="H48" s="58">
        <f t="shared" si="0"/>
        <v>1</v>
      </c>
      <c r="I48" s="65">
        <f>H48/$H$54</f>
        <v>1.4216661927779356E-4</v>
      </c>
      <c r="K48" s="71">
        <f t="shared" ref="K48" si="27">C48</f>
        <v>0</v>
      </c>
      <c r="L48" s="71">
        <f t="shared" ref="L48" si="28">D48</f>
        <v>1</v>
      </c>
      <c r="M48" s="58">
        <f t="shared" ref="M48" si="29">SUM(K48:L48)</f>
        <v>1</v>
      </c>
      <c r="N48" s="65">
        <f>M48/$M$54</f>
        <v>1.5309246785058175E-4</v>
      </c>
    </row>
    <row r="49" spans="1:14">
      <c r="A49" s="57" t="s">
        <v>97</v>
      </c>
      <c r="B49" s="58">
        <v>0</v>
      </c>
      <c r="C49" s="71">
        <v>0</v>
      </c>
      <c r="D49" s="71">
        <v>1</v>
      </c>
      <c r="E49" s="58">
        <v>0</v>
      </c>
      <c r="F49" s="58">
        <v>0</v>
      </c>
      <c r="G49" s="58">
        <v>0</v>
      </c>
      <c r="H49" s="58">
        <f t="shared" si="0"/>
        <v>1</v>
      </c>
      <c r="I49" s="65">
        <f>H49/$H$54</f>
        <v>1.4216661927779356E-4</v>
      </c>
      <c r="K49" s="71">
        <f t="shared" si="1"/>
        <v>0</v>
      </c>
      <c r="L49" s="71">
        <f t="shared" si="2"/>
        <v>1</v>
      </c>
      <c r="M49" s="58">
        <f t="shared" si="3"/>
        <v>1</v>
      </c>
      <c r="N49" s="65">
        <f>M49/$M$54</f>
        <v>1.5309246785058175E-4</v>
      </c>
    </row>
    <row r="50" spans="1:14">
      <c r="A50" s="57" t="s">
        <v>98</v>
      </c>
      <c r="B50" s="58">
        <v>0</v>
      </c>
      <c r="C50" s="71">
        <v>0</v>
      </c>
      <c r="D50" s="71">
        <v>0</v>
      </c>
      <c r="E50" s="58">
        <v>0</v>
      </c>
      <c r="F50" s="58">
        <v>1</v>
      </c>
      <c r="G50" s="58">
        <v>0</v>
      </c>
      <c r="H50" s="58">
        <f t="shared" si="0"/>
        <v>1</v>
      </c>
      <c r="I50" s="65">
        <f>H50/$H$54</f>
        <v>1.4216661927779356E-4</v>
      </c>
      <c r="K50" s="71">
        <f t="shared" si="1"/>
        <v>0</v>
      </c>
      <c r="L50" s="71">
        <f t="shared" si="2"/>
        <v>0</v>
      </c>
      <c r="M50" s="58">
        <f t="shared" si="3"/>
        <v>0</v>
      </c>
      <c r="N50" s="65">
        <f>M50/$M$54</f>
        <v>0</v>
      </c>
    </row>
    <row r="51" spans="1:14">
      <c r="A51" s="57" t="s">
        <v>99</v>
      </c>
      <c r="B51" s="58">
        <v>0</v>
      </c>
      <c r="C51" s="71">
        <v>0</v>
      </c>
      <c r="D51" s="71">
        <v>0</v>
      </c>
      <c r="E51" s="58">
        <v>0</v>
      </c>
      <c r="F51" s="58">
        <v>1</v>
      </c>
      <c r="G51" s="58">
        <v>0</v>
      </c>
      <c r="H51" s="58">
        <f t="shared" si="0"/>
        <v>1</v>
      </c>
      <c r="I51" s="65">
        <f>H51/$H$54</f>
        <v>1.4216661927779356E-4</v>
      </c>
      <c r="K51" s="71">
        <f t="shared" si="1"/>
        <v>0</v>
      </c>
      <c r="L51" s="71">
        <f t="shared" si="2"/>
        <v>0</v>
      </c>
      <c r="M51" s="58">
        <f t="shared" si="3"/>
        <v>0</v>
      </c>
      <c r="N51" s="65">
        <f>M51/$M$54</f>
        <v>0</v>
      </c>
    </row>
    <row r="52" spans="1:14">
      <c r="A52" s="57" t="s">
        <v>100</v>
      </c>
      <c r="B52" s="58">
        <v>0</v>
      </c>
      <c r="C52" s="71">
        <v>0</v>
      </c>
      <c r="D52" s="71">
        <v>1</v>
      </c>
      <c r="E52" s="58">
        <v>0</v>
      </c>
      <c r="F52" s="58">
        <v>0</v>
      </c>
      <c r="G52" s="58">
        <v>0</v>
      </c>
      <c r="H52" s="58">
        <f t="shared" si="0"/>
        <v>1</v>
      </c>
      <c r="I52" s="65">
        <f>H52/$H$54</f>
        <v>1.4216661927779356E-4</v>
      </c>
      <c r="K52" s="71">
        <f t="shared" ref="K52" si="30">C52</f>
        <v>0</v>
      </c>
      <c r="L52" s="71">
        <f t="shared" ref="L52" si="31">D52</f>
        <v>1</v>
      </c>
      <c r="M52" s="58">
        <f t="shared" ref="M52" si="32">SUM(K52:L52)</f>
        <v>1</v>
      </c>
      <c r="N52" s="65">
        <f>M52/$M$54</f>
        <v>1.5309246785058175E-4</v>
      </c>
    </row>
    <row r="53" spans="1:14">
      <c r="A53" s="57" t="s">
        <v>101</v>
      </c>
      <c r="B53" s="58">
        <v>0</v>
      </c>
      <c r="C53" s="71">
        <v>0</v>
      </c>
      <c r="D53" s="71">
        <v>1</v>
      </c>
      <c r="E53" s="58">
        <v>0</v>
      </c>
      <c r="F53" s="58">
        <v>0</v>
      </c>
      <c r="G53" s="58">
        <v>0</v>
      </c>
      <c r="H53" s="58">
        <f t="shared" si="0"/>
        <v>1</v>
      </c>
      <c r="I53" s="65">
        <f>H53/$H$54</f>
        <v>1.4216661927779356E-4</v>
      </c>
      <c r="K53" s="71">
        <f t="shared" si="1"/>
        <v>0</v>
      </c>
      <c r="L53" s="71">
        <f t="shared" si="2"/>
        <v>1</v>
      </c>
      <c r="M53" s="58">
        <f t="shared" si="3"/>
        <v>1</v>
      </c>
      <c r="N53" s="65">
        <f>M53/$M$54</f>
        <v>1.5309246785058175E-4</v>
      </c>
    </row>
    <row r="54" spans="1:14">
      <c r="A54" s="59" t="s">
        <v>31</v>
      </c>
      <c r="B54" s="60">
        <f t="shared" ref="B54:I54" si="33">SUM(B8:B53)</f>
        <v>40</v>
      </c>
      <c r="C54" s="72">
        <f t="shared" si="33"/>
        <v>1027</v>
      </c>
      <c r="D54" s="72">
        <f t="shared" si="33"/>
        <v>5505</v>
      </c>
      <c r="E54" s="60">
        <f t="shared" si="33"/>
        <v>147</v>
      </c>
      <c r="F54" s="60">
        <f t="shared" si="33"/>
        <v>315</v>
      </c>
      <c r="G54" s="60">
        <f t="shared" si="33"/>
        <v>0</v>
      </c>
      <c r="H54" s="60">
        <f t="shared" si="33"/>
        <v>7034</v>
      </c>
      <c r="I54" s="66">
        <f t="shared" si="33"/>
        <v>1.0000000000000004</v>
      </c>
      <c r="K54" s="72">
        <f>SUM(K8:K53)</f>
        <v>1027</v>
      </c>
      <c r="L54" s="72">
        <f>SUM(L8:L53)</f>
        <v>5505</v>
      </c>
      <c r="M54" s="60">
        <f>SUM(M8:M53)</f>
        <v>6532</v>
      </c>
      <c r="N54" s="66">
        <f>SUM(N8:N53)</f>
        <v>0.99999999999999956</v>
      </c>
    </row>
    <row r="56" spans="1:14">
      <c r="A56" s="6" t="s">
        <v>43</v>
      </c>
    </row>
    <row r="57" spans="1:14">
      <c r="A57" s="30" t="s">
        <v>54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55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56</v>
      </c>
      <c r="B8" s="58">
        <v>608</v>
      </c>
      <c r="C8" s="58">
        <v>2032</v>
      </c>
      <c r="D8" s="58">
        <v>678</v>
      </c>
      <c r="E8" s="58">
        <f>SUM(B8:D8)</f>
        <v>3318</v>
      </c>
      <c r="F8" s="65">
        <f t="shared" ref="F8:F53" si="0">E8/$E$54</f>
        <v>0.47170884276371911</v>
      </c>
    </row>
    <row r="9" spans="1:6">
      <c r="A9" s="57" t="s">
        <v>57</v>
      </c>
      <c r="B9" s="58">
        <v>438</v>
      </c>
      <c r="C9" s="58">
        <v>1393</v>
      </c>
      <c r="D9" s="58">
        <v>649</v>
      </c>
      <c r="E9" s="58">
        <f t="shared" ref="E9:E53" si="1">SUM(B9:D9)</f>
        <v>2480</v>
      </c>
      <c r="F9" s="65">
        <f t="shared" si="0"/>
        <v>0.35257321580892809</v>
      </c>
    </row>
    <row r="10" spans="1:6">
      <c r="A10" s="57" t="s">
        <v>58</v>
      </c>
      <c r="B10" s="58">
        <v>49</v>
      </c>
      <c r="C10" s="58">
        <v>156</v>
      </c>
      <c r="D10" s="58">
        <v>61</v>
      </c>
      <c r="E10" s="58">
        <f t="shared" ref="E10" si="2">SUM(B10:D10)</f>
        <v>266</v>
      </c>
      <c r="F10" s="65">
        <f t="shared" si="0"/>
        <v>3.7816320727893094E-2</v>
      </c>
    </row>
    <row r="11" spans="1:6">
      <c r="A11" s="57" t="s">
        <v>59</v>
      </c>
      <c r="B11" s="58">
        <v>33</v>
      </c>
      <c r="C11" s="58">
        <v>83</v>
      </c>
      <c r="D11" s="58">
        <v>35</v>
      </c>
      <c r="E11" s="58">
        <f t="shared" ref="E11:E25" si="3">SUM(B11:D11)</f>
        <v>151</v>
      </c>
      <c r="F11" s="65">
        <f t="shared" si="0"/>
        <v>2.146715951094683E-2</v>
      </c>
    </row>
    <row r="12" spans="1:6">
      <c r="A12" s="57" t="s">
        <v>60</v>
      </c>
      <c r="B12" s="58">
        <v>5</v>
      </c>
      <c r="C12" s="58">
        <v>46</v>
      </c>
      <c r="D12" s="58">
        <v>56</v>
      </c>
      <c r="E12" s="58">
        <f t="shared" ref="E12" si="4">SUM(B12:D12)</f>
        <v>107</v>
      </c>
      <c r="F12" s="65">
        <f t="shared" si="0"/>
        <v>1.5211828262723912E-2</v>
      </c>
    </row>
    <row r="13" spans="1:6">
      <c r="A13" s="57" t="s">
        <v>61</v>
      </c>
      <c r="B13" s="58">
        <v>26</v>
      </c>
      <c r="C13" s="58">
        <v>56</v>
      </c>
      <c r="D13" s="58">
        <v>19</v>
      </c>
      <c r="E13" s="58">
        <f t="shared" ref="E13:E24" si="5">SUM(B13:D13)</f>
        <v>101</v>
      </c>
      <c r="F13" s="65">
        <f t="shared" si="0"/>
        <v>1.435882854705715E-2</v>
      </c>
    </row>
    <row r="14" spans="1:6">
      <c r="A14" s="57" t="s">
        <v>62</v>
      </c>
      <c r="B14" s="58">
        <v>5</v>
      </c>
      <c r="C14" s="58">
        <v>21</v>
      </c>
      <c r="D14" s="58">
        <v>36</v>
      </c>
      <c r="E14" s="58">
        <f t="shared" si="5"/>
        <v>62</v>
      </c>
      <c r="F14" s="65">
        <f t="shared" si="0"/>
        <v>8.8143303952232018E-3</v>
      </c>
    </row>
    <row r="15" spans="1:6">
      <c r="A15" s="57" t="s">
        <v>63</v>
      </c>
      <c r="B15" s="58">
        <v>6</v>
      </c>
      <c r="C15" s="58">
        <v>40</v>
      </c>
      <c r="D15" s="58">
        <v>14</v>
      </c>
      <c r="E15" s="58">
        <f t="shared" ref="E15" si="6">SUM(B15:D15)</f>
        <v>60</v>
      </c>
      <c r="F15" s="65">
        <f t="shared" si="0"/>
        <v>8.5299971566676139E-3</v>
      </c>
    </row>
    <row r="16" spans="1:6">
      <c r="A16" s="57" t="s">
        <v>64</v>
      </c>
      <c r="B16" s="58">
        <v>19</v>
      </c>
      <c r="C16" s="58">
        <v>22</v>
      </c>
      <c r="D16" s="58">
        <v>15</v>
      </c>
      <c r="E16" s="58">
        <f t="shared" ref="E16:E17" si="7">SUM(B16:D16)</f>
        <v>56</v>
      </c>
      <c r="F16" s="65">
        <f t="shared" ref="F16:F17" si="8">E16/$E$54</f>
        <v>7.9613306795564397E-3</v>
      </c>
    </row>
    <row r="17" spans="1:6">
      <c r="A17" s="57" t="s">
        <v>65</v>
      </c>
      <c r="B17" s="58">
        <v>11</v>
      </c>
      <c r="C17" s="58">
        <v>25</v>
      </c>
      <c r="D17" s="58">
        <v>8</v>
      </c>
      <c r="E17" s="58">
        <f t="shared" si="7"/>
        <v>44</v>
      </c>
      <c r="F17" s="65">
        <f t="shared" si="8"/>
        <v>6.2553312482229173E-3</v>
      </c>
    </row>
    <row r="18" spans="1:6">
      <c r="A18" s="57" t="s">
        <v>66</v>
      </c>
      <c r="B18" s="58">
        <v>8</v>
      </c>
      <c r="C18" s="58">
        <v>24</v>
      </c>
      <c r="D18" s="58">
        <v>12</v>
      </c>
      <c r="E18" s="58">
        <f t="shared" si="5"/>
        <v>44</v>
      </c>
      <c r="F18" s="65">
        <f t="shared" si="0"/>
        <v>6.2553312482229173E-3</v>
      </c>
    </row>
    <row r="19" spans="1:6">
      <c r="A19" s="57" t="s">
        <v>67</v>
      </c>
      <c r="B19" s="58">
        <v>2</v>
      </c>
      <c r="C19" s="58">
        <v>23</v>
      </c>
      <c r="D19" s="58">
        <v>15</v>
      </c>
      <c r="E19" s="58">
        <f t="shared" si="5"/>
        <v>40</v>
      </c>
      <c r="F19" s="65">
        <f t="shared" si="0"/>
        <v>5.6866647711117432E-3</v>
      </c>
    </row>
    <row r="20" spans="1:6">
      <c r="A20" s="57" t="s">
        <v>68</v>
      </c>
      <c r="B20" s="58">
        <v>1</v>
      </c>
      <c r="C20" s="58">
        <v>21</v>
      </c>
      <c r="D20" s="58">
        <v>16</v>
      </c>
      <c r="E20" s="58">
        <f t="shared" si="5"/>
        <v>38</v>
      </c>
      <c r="F20" s="65">
        <f t="shared" si="0"/>
        <v>5.4023315325561561E-3</v>
      </c>
    </row>
    <row r="21" spans="1:6">
      <c r="A21" s="57" t="s">
        <v>69</v>
      </c>
      <c r="B21" s="58">
        <v>13</v>
      </c>
      <c r="C21" s="58">
        <v>15</v>
      </c>
      <c r="D21" s="58">
        <v>7</v>
      </c>
      <c r="E21" s="58">
        <f t="shared" si="5"/>
        <v>35</v>
      </c>
      <c r="F21" s="65">
        <f t="shared" si="0"/>
        <v>4.9758316747227751E-3</v>
      </c>
    </row>
    <row r="22" spans="1:6">
      <c r="A22" s="57" t="s">
        <v>70</v>
      </c>
      <c r="B22" s="58">
        <v>4</v>
      </c>
      <c r="C22" s="58">
        <v>15</v>
      </c>
      <c r="D22" s="58">
        <v>15</v>
      </c>
      <c r="E22" s="58">
        <f t="shared" si="5"/>
        <v>34</v>
      </c>
      <c r="F22" s="65">
        <f t="shared" si="0"/>
        <v>4.8336650554449819E-3</v>
      </c>
    </row>
    <row r="23" spans="1:6">
      <c r="A23" s="57" t="s">
        <v>71</v>
      </c>
      <c r="B23" s="58">
        <v>1</v>
      </c>
      <c r="C23" s="58">
        <v>16</v>
      </c>
      <c r="D23" s="58">
        <v>9</v>
      </c>
      <c r="E23" s="58">
        <f t="shared" si="5"/>
        <v>26</v>
      </c>
      <c r="F23" s="65">
        <f t="shared" si="0"/>
        <v>3.6963321012226328E-3</v>
      </c>
    </row>
    <row r="24" spans="1:6">
      <c r="A24" s="57" t="s">
        <v>72</v>
      </c>
      <c r="B24" s="58">
        <v>9</v>
      </c>
      <c r="C24" s="58">
        <v>7</v>
      </c>
      <c r="D24" s="58">
        <v>8</v>
      </c>
      <c r="E24" s="58">
        <f t="shared" si="5"/>
        <v>24</v>
      </c>
      <c r="F24" s="65">
        <f t="shared" si="0"/>
        <v>3.4119988626670457E-3</v>
      </c>
    </row>
    <row r="25" spans="1:6">
      <c r="A25" s="57" t="s">
        <v>73</v>
      </c>
      <c r="B25" s="58">
        <v>1</v>
      </c>
      <c r="C25" s="58">
        <v>6</v>
      </c>
      <c r="D25" s="58">
        <v>10</v>
      </c>
      <c r="E25" s="58">
        <f t="shared" si="3"/>
        <v>17</v>
      </c>
      <c r="F25" s="65">
        <f t="shared" si="0"/>
        <v>2.416832527722491E-3</v>
      </c>
    </row>
    <row r="26" spans="1:6">
      <c r="A26" s="57" t="s">
        <v>74</v>
      </c>
      <c r="B26" s="58">
        <v>1</v>
      </c>
      <c r="C26" s="58">
        <v>8</v>
      </c>
      <c r="D26" s="58">
        <v>7</v>
      </c>
      <c r="E26" s="58">
        <f t="shared" ref="E26" si="9">SUM(B26:D26)</f>
        <v>16</v>
      </c>
      <c r="F26" s="65">
        <f t="shared" si="0"/>
        <v>2.274665908444697E-3</v>
      </c>
    </row>
    <row r="27" spans="1:6">
      <c r="A27" s="57" t="s">
        <v>75</v>
      </c>
      <c r="B27" s="58">
        <v>3</v>
      </c>
      <c r="C27" s="58">
        <v>10</v>
      </c>
      <c r="D27" s="58">
        <v>2</v>
      </c>
      <c r="E27" s="58">
        <f t="shared" ref="E27" si="10">SUM(B27:D27)</f>
        <v>15</v>
      </c>
      <c r="F27" s="65">
        <f t="shared" si="0"/>
        <v>2.1324992891669035E-3</v>
      </c>
    </row>
    <row r="28" spans="1:6">
      <c r="A28" s="57" t="s">
        <v>76</v>
      </c>
      <c r="B28" s="58">
        <v>5</v>
      </c>
      <c r="C28" s="58">
        <v>6</v>
      </c>
      <c r="D28" s="58">
        <v>3</v>
      </c>
      <c r="E28" s="58">
        <f t="shared" ref="E28:E29" si="11">SUM(B28:D28)</f>
        <v>14</v>
      </c>
      <c r="F28" s="65">
        <f t="shared" si="0"/>
        <v>1.9903326698891099E-3</v>
      </c>
    </row>
    <row r="29" spans="1:6">
      <c r="A29" s="57" t="s">
        <v>77</v>
      </c>
      <c r="B29" s="58">
        <v>2</v>
      </c>
      <c r="C29" s="58">
        <v>7</v>
      </c>
      <c r="D29" s="58">
        <v>4</v>
      </c>
      <c r="E29" s="58">
        <f t="shared" si="11"/>
        <v>13</v>
      </c>
      <c r="F29" s="65">
        <f t="shared" si="0"/>
        <v>1.8481660506113164E-3</v>
      </c>
    </row>
    <row r="30" spans="1:6">
      <c r="A30" s="57" t="s">
        <v>78</v>
      </c>
      <c r="B30" s="58">
        <v>0</v>
      </c>
      <c r="C30" s="58">
        <v>5</v>
      </c>
      <c r="D30" s="58">
        <v>6</v>
      </c>
      <c r="E30" s="58">
        <f t="shared" ref="E30" si="12">SUM(B30:D30)</f>
        <v>11</v>
      </c>
      <c r="F30" s="65">
        <f t="shared" si="0"/>
        <v>1.5638328120557293E-3</v>
      </c>
    </row>
    <row r="31" spans="1:6">
      <c r="A31" s="57" t="s">
        <v>79</v>
      </c>
      <c r="B31" s="58">
        <v>4</v>
      </c>
      <c r="C31" s="58">
        <v>3</v>
      </c>
      <c r="D31" s="58">
        <v>0</v>
      </c>
      <c r="E31" s="58">
        <f t="shared" ref="E31:E36" si="13">SUM(B31:D31)</f>
        <v>7</v>
      </c>
      <c r="F31" s="65">
        <f t="shared" si="0"/>
        <v>9.9516633494455497E-4</v>
      </c>
    </row>
    <row r="32" spans="1:6">
      <c r="A32" s="57" t="s">
        <v>80</v>
      </c>
      <c r="B32" s="58">
        <v>1</v>
      </c>
      <c r="C32" s="58">
        <v>1</v>
      </c>
      <c r="D32" s="58">
        <v>4</v>
      </c>
      <c r="E32" s="58">
        <f t="shared" ref="E32" si="14">SUM(B32:D32)</f>
        <v>6</v>
      </c>
      <c r="F32" s="65">
        <f t="shared" si="0"/>
        <v>8.5299971566676143E-4</v>
      </c>
    </row>
    <row r="33" spans="1:6">
      <c r="A33" s="57" t="s">
        <v>81</v>
      </c>
      <c r="B33" s="58">
        <v>0</v>
      </c>
      <c r="C33" s="58">
        <v>4</v>
      </c>
      <c r="D33" s="58">
        <v>2</v>
      </c>
      <c r="E33" s="58">
        <f t="shared" ref="E33:E35" si="15">SUM(B33:D33)</f>
        <v>6</v>
      </c>
      <c r="F33" s="65">
        <f t="shared" si="0"/>
        <v>8.5299971566676143E-4</v>
      </c>
    </row>
    <row r="34" spans="1:6">
      <c r="A34" s="57" t="s">
        <v>82</v>
      </c>
      <c r="B34" s="58">
        <v>1</v>
      </c>
      <c r="C34" s="58">
        <v>2</v>
      </c>
      <c r="D34" s="58">
        <v>2</v>
      </c>
      <c r="E34" s="58">
        <f t="shared" si="15"/>
        <v>5</v>
      </c>
      <c r="F34" s="65">
        <f t="shared" si="0"/>
        <v>7.108330963889679E-4</v>
      </c>
    </row>
    <row r="35" spans="1:6">
      <c r="A35" s="57" t="s">
        <v>83</v>
      </c>
      <c r="B35" s="58">
        <v>1</v>
      </c>
      <c r="C35" s="58">
        <v>3</v>
      </c>
      <c r="D35" s="58">
        <v>0</v>
      </c>
      <c r="E35" s="58">
        <f t="shared" si="15"/>
        <v>4</v>
      </c>
      <c r="F35" s="65">
        <f t="shared" si="0"/>
        <v>5.6866647711117425E-4</v>
      </c>
    </row>
    <row r="36" spans="1:6">
      <c r="A36" s="57" t="s">
        <v>84</v>
      </c>
      <c r="B36" s="58">
        <v>2</v>
      </c>
      <c r="C36" s="58">
        <v>2</v>
      </c>
      <c r="D36" s="58">
        <v>0</v>
      </c>
      <c r="E36" s="58">
        <f t="shared" si="13"/>
        <v>4</v>
      </c>
      <c r="F36" s="65">
        <f t="shared" si="0"/>
        <v>5.6866647711117425E-4</v>
      </c>
    </row>
    <row r="37" spans="1:6">
      <c r="A37" s="57" t="s">
        <v>85</v>
      </c>
      <c r="B37" s="58">
        <v>3</v>
      </c>
      <c r="C37" s="58">
        <v>1</v>
      </c>
      <c r="D37" s="58">
        <v>0</v>
      </c>
      <c r="E37" s="58">
        <f t="shared" si="1"/>
        <v>4</v>
      </c>
      <c r="F37" s="65">
        <f t="shared" si="0"/>
        <v>5.6866647711117425E-4</v>
      </c>
    </row>
    <row r="38" spans="1:6">
      <c r="A38" s="57" t="s">
        <v>86</v>
      </c>
      <c r="B38" s="58">
        <v>1</v>
      </c>
      <c r="C38" s="58">
        <v>0</v>
      </c>
      <c r="D38" s="58">
        <v>2</v>
      </c>
      <c r="E38" s="58">
        <f t="shared" si="1"/>
        <v>3</v>
      </c>
      <c r="F38" s="65">
        <f t="shared" si="0"/>
        <v>4.2649985783338072E-4</v>
      </c>
    </row>
    <row r="39" spans="1:6">
      <c r="A39" s="57" t="s">
        <v>87</v>
      </c>
      <c r="B39" s="58">
        <v>0</v>
      </c>
      <c r="C39" s="58">
        <v>3</v>
      </c>
      <c r="D39" s="58">
        <v>0</v>
      </c>
      <c r="E39" s="58">
        <f t="shared" ref="E39" si="16">SUM(B39:D39)</f>
        <v>3</v>
      </c>
      <c r="F39" s="65">
        <f t="shared" si="0"/>
        <v>4.2649985783338072E-4</v>
      </c>
    </row>
    <row r="40" spans="1:6">
      <c r="A40" s="57" t="s">
        <v>88</v>
      </c>
      <c r="B40" s="58">
        <v>0</v>
      </c>
      <c r="C40" s="58">
        <v>3</v>
      </c>
      <c r="D40" s="58">
        <v>0</v>
      </c>
      <c r="E40" s="58">
        <f t="shared" si="1"/>
        <v>3</v>
      </c>
      <c r="F40" s="65">
        <f t="shared" si="0"/>
        <v>4.2649985783338072E-4</v>
      </c>
    </row>
    <row r="41" spans="1:6">
      <c r="A41" s="57" t="s">
        <v>89</v>
      </c>
      <c r="B41" s="58">
        <v>0</v>
      </c>
      <c r="C41" s="58">
        <v>2</v>
      </c>
      <c r="D41" s="58">
        <v>0</v>
      </c>
      <c r="E41" s="58">
        <f t="shared" ref="E41" si="17">SUM(B41:D41)</f>
        <v>2</v>
      </c>
      <c r="F41" s="65">
        <f t="shared" si="0"/>
        <v>2.8433323855558713E-4</v>
      </c>
    </row>
    <row r="42" spans="1:6">
      <c r="A42" s="57" t="s">
        <v>90</v>
      </c>
      <c r="B42" s="58">
        <v>1</v>
      </c>
      <c r="C42" s="58">
        <v>1</v>
      </c>
      <c r="D42" s="58">
        <v>0</v>
      </c>
      <c r="E42" s="58">
        <f t="shared" ref="E42" si="18">SUM(B42:D42)</f>
        <v>2</v>
      </c>
      <c r="F42" s="65">
        <f t="shared" si="0"/>
        <v>2.8433323855558713E-4</v>
      </c>
    </row>
    <row r="43" spans="1:6">
      <c r="A43" s="57" t="s">
        <v>91</v>
      </c>
      <c r="B43" s="58">
        <v>0</v>
      </c>
      <c r="C43" s="58">
        <v>1</v>
      </c>
      <c r="D43" s="58">
        <v>1</v>
      </c>
      <c r="E43" s="58">
        <f t="shared" ref="E43" si="19">SUM(B43:D43)</f>
        <v>2</v>
      </c>
      <c r="F43" s="65">
        <f t="shared" si="0"/>
        <v>2.8433323855558713E-4</v>
      </c>
    </row>
    <row r="44" spans="1:6">
      <c r="A44" s="57" t="s">
        <v>92</v>
      </c>
      <c r="B44" s="58">
        <v>0</v>
      </c>
      <c r="C44" s="58">
        <v>1</v>
      </c>
      <c r="D44" s="58">
        <v>1</v>
      </c>
      <c r="E44" s="58">
        <f t="shared" ref="E44" si="20">SUM(B44:D44)</f>
        <v>2</v>
      </c>
      <c r="F44" s="65">
        <f t="shared" si="0"/>
        <v>2.8433323855558713E-4</v>
      </c>
    </row>
    <row r="45" spans="1:6">
      <c r="A45" s="57" t="s">
        <v>93</v>
      </c>
      <c r="B45" s="58">
        <v>0</v>
      </c>
      <c r="C45" s="58">
        <v>1</v>
      </c>
      <c r="D45" s="58">
        <v>0</v>
      </c>
      <c r="E45" s="58">
        <f t="shared" ref="E45:E46" si="21">SUM(B45:D45)</f>
        <v>1</v>
      </c>
      <c r="F45" s="65">
        <f t="shared" si="0"/>
        <v>1.4216661927779356E-4</v>
      </c>
    </row>
    <row r="46" spans="1:6">
      <c r="A46" s="57" t="s">
        <v>94</v>
      </c>
      <c r="B46" s="58">
        <v>0</v>
      </c>
      <c r="C46" s="58">
        <v>1</v>
      </c>
      <c r="D46" s="58">
        <v>0</v>
      </c>
      <c r="E46" s="58">
        <f t="shared" si="21"/>
        <v>1</v>
      </c>
      <c r="F46" s="65">
        <f t="shared" si="0"/>
        <v>1.4216661927779356E-4</v>
      </c>
    </row>
    <row r="47" spans="1:6">
      <c r="A47" s="57" t="s">
        <v>95</v>
      </c>
      <c r="B47" s="58">
        <v>0</v>
      </c>
      <c r="C47" s="58">
        <v>1</v>
      </c>
      <c r="D47" s="58">
        <v>0</v>
      </c>
      <c r="E47" s="58">
        <f t="shared" ref="E47" si="22">SUM(B47:D47)</f>
        <v>1</v>
      </c>
      <c r="F47" s="65">
        <f t="shared" si="0"/>
        <v>1.4216661927779356E-4</v>
      </c>
    </row>
    <row r="48" spans="1:6">
      <c r="A48" s="57" t="s">
        <v>96</v>
      </c>
      <c r="B48" s="58">
        <v>0</v>
      </c>
      <c r="C48" s="58">
        <v>0</v>
      </c>
      <c r="D48" s="58">
        <v>1</v>
      </c>
      <c r="E48" s="58">
        <f t="shared" si="1"/>
        <v>1</v>
      </c>
      <c r="F48" s="65">
        <f t="shared" si="0"/>
        <v>1.4216661927779356E-4</v>
      </c>
    </row>
    <row r="49" spans="1:6">
      <c r="A49" s="57" t="s">
        <v>97</v>
      </c>
      <c r="B49" s="58">
        <v>0</v>
      </c>
      <c r="C49" s="58">
        <v>1</v>
      </c>
      <c r="D49" s="58">
        <v>0</v>
      </c>
      <c r="E49" s="58">
        <f t="shared" ref="E49:E50" si="23">SUM(B49:D49)</f>
        <v>1</v>
      </c>
      <c r="F49" s="65">
        <f t="shared" si="0"/>
        <v>1.4216661927779356E-4</v>
      </c>
    </row>
    <row r="50" spans="1:6">
      <c r="A50" s="57" t="s">
        <v>98</v>
      </c>
      <c r="B50" s="58">
        <v>0</v>
      </c>
      <c r="C50" s="58">
        <v>1</v>
      </c>
      <c r="D50" s="58">
        <v>0</v>
      </c>
      <c r="E50" s="58">
        <f t="shared" si="23"/>
        <v>1</v>
      </c>
      <c r="F50" s="65">
        <f t="shared" si="0"/>
        <v>1.4216661927779356E-4</v>
      </c>
    </row>
    <row r="51" spans="1:6">
      <c r="A51" s="57" t="s">
        <v>99</v>
      </c>
      <c r="B51" s="58">
        <v>0</v>
      </c>
      <c r="C51" s="58">
        <v>0</v>
      </c>
      <c r="D51" s="58">
        <v>1</v>
      </c>
      <c r="E51" s="58">
        <f t="shared" ref="E51" si="24">SUM(B51:D51)</f>
        <v>1</v>
      </c>
      <c r="F51" s="65">
        <f t="shared" si="0"/>
        <v>1.4216661927779356E-4</v>
      </c>
    </row>
    <row r="52" spans="1:6">
      <c r="A52" s="57" t="s">
        <v>100</v>
      </c>
      <c r="B52" s="58">
        <v>0</v>
      </c>
      <c r="C52" s="58">
        <v>1</v>
      </c>
      <c r="D52" s="58">
        <v>0</v>
      </c>
      <c r="E52" s="58">
        <f t="shared" si="1"/>
        <v>1</v>
      </c>
      <c r="F52" s="65">
        <f t="shared" si="0"/>
        <v>1.4216661927779356E-4</v>
      </c>
    </row>
    <row r="53" spans="1:6">
      <c r="A53" s="57" t="s">
        <v>101</v>
      </c>
      <c r="B53" s="58">
        <v>0</v>
      </c>
      <c r="C53" s="58">
        <v>1</v>
      </c>
      <c r="D53" s="58">
        <v>0</v>
      </c>
      <c r="E53" s="58">
        <f t="shared" si="1"/>
        <v>1</v>
      </c>
      <c r="F53" s="65">
        <f t="shared" si="0"/>
        <v>1.4216661927779356E-4</v>
      </c>
    </row>
    <row r="54" spans="1:6">
      <c r="A54" s="59" t="s">
        <v>31</v>
      </c>
      <c r="B54" s="60">
        <f>SUM(B8:B53)</f>
        <v>1264</v>
      </c>
      <c r="C54" s="60">
        <f>SUM(C8:C53)</f>
        <v>4071</v>
      </c>
      <c r="D54" s="60">
        <f>SUM(D8:D53)</f>
        <v>1699</v>
      </c>
      <c r="E54" s="60">
        <f>SUM(E8:E53)</f>
        <v>7034</v>
      </c>
      <c r="F54" s="66">
        <f>SUM(F8:F53)</f>
        <v>1.0000000000000004</v>
      </c>
    </row>
    <row r="55" spans="1:6" s="67" customFormat="1">
      <c r="B55" s="69"/>
      <c r="C55" s="69"/>
      <c r="D55" s="69"/>
      <c r="E55" s="69"/>
    </row>
    <row r="56" spans="1:6">
      <c r="A56" s="6" t="s">
        <v>43</v>
      </c>
      <c r="B56" s="70"/>
      <c r="C56" s="70"/>
      <c r="D56" s="70"/>
      <c r="E56" s="70"/>
    </row>
    <row r="57" spans="1:6">
      <c r="A57" s="30" t="str">
        <f>'Atos Infracionais por Artigo'!A57</f>
        <v>POSIÇÃO:- CORTE AIO 28.02.2020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2019-09-20T18:01:40Z</cp:lastPrinted>
  <dcterms:created xsi:type="dcterms:W3CDTF">2011-08-30T19:59:53Z</dcterms:created>
  <dcterms:modified xsi:type="dcterms:W3CDTF">2020-02-28T16:05:22Z</dcterms:modified>
</cp:coreProperties>
</file>