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_ASSESSORIA DE IMPRENSA\AA_CAMILA_2020\Pautas_Dados_Pesquisas\Boletim_Estatistico\Site\"/>
    </mc:Choice>
  </mc:AlternateContent>
  <bookViews>
    <workbookView xWindow="-450" yWindow="-225" windowWidth="15480" windowHeight="3975" tabRatio="963"/>
  </bookViews>
  <sheets>
    <sheet name="Consolidado da Fundação" sheetId="20" r:id="rId1"/>
    <sheet name="Atos Infracionais por Artigo" sheetId="18" r:id="rId2"/>
    <sheet name="Ato Infracional x Faixa Etária" sheetId="5" r:id="rId3"/>
  </sheets>
  <externalReferences>
    <externalReference r:id="rId4"/>
  </externalReferences>
  <definedNames>
    <definedName name="_5995">#REF!</definedName>
    <definedName name="_6039">#REF!</definedName>
    <definedName name="_6083">#REF!</definedName>
    <definedName name="_6127">#REF!</definedName>
    <definedName name="_6171">#REF!</definedName>
    <definedName name="_6225">#REF!</definedName>
    <definedName name="_6259">#REF!</definedName>
    <definedName name="_6298">#REF!</definedName>
    <definedName name="_6342">#REF!</definedName>
    <definedName name="_6376">#REF!</definedName>
    <definedName name="_6410">#REF!</definedName>
    <definedName name="_xlnm._FilterDatabase" localSheetId="2" hidden="1">'Ato Infracional x Faixa Etária'!$A$7:$F$53</definedName>
    <definedName name="_xlnm.Print_Titles" localSheetId="1">'Atos Infracionais por Artigo'!$1:$7</definedName>
  </definedNames>
  <calcPr calcId="152511" fullCalcOnLoad="1"/>
</workbook>
</file>

<file path=xl/calcChain.xml><?xml version="1.0" encoding="utf-8"?>
<calcChain xmlns="http://schemas.openxmlformats.org/spreadsheetml/2006/main">
  <c r="E14" i="5" l="1"/>
  <c r="B53" i="5"/>
  <c r="C53" i="5"/>
  <c r="D53" i="5"/>
  <c r="L17" i="18"/>
  <c r="M17" i="18" s="1"/>
  <c r="K17" i="18"/>
  <c r="H17" i="18"/>
  <c r="B53" i="18"/>
  <c r="C53" i="18"/>
  <c r="E18" i="5"/>
  <c r="K15" i="18"/>
  <c r="M15" i="18"/>
  <c r="L15" i="18"/>
  <c r="H15" i="18"/>
  <c r="E13" i="5"/>
  <c r="L28" i="18"/>
  <c r="K28" i="18"/>
  <c r="H28" i="18"/>
  <c r="E10" i="5"/>
  <c r="L10" i="18"/>
  <c r="K10" i="18"/>
  <c r="H10" i="18"/>
  <c r="E20" i="5"/>
  <c r="L18" i="18"/>
  <c r="K18" i="18"/>
  <c r="H18" i="18"/>
  <c r="E52" i="5"/>
  <c r="E51" i="5"/>
  <c r="E50" i="5"/>
  <c r="E49" i="5"/>
  <c r="E23" i="5"/>
  <c r="E22" i="5"/>
  <c r="E21" i="5"/>
  <c r="E19" i="5"/>
  <c r="E17" i="5"/>
  <c r="E16" i="5"/>
  <c r="E15" i="5"/>
  <c r="L13" i="18"/>
  <c r="K13" i="18"/>
  <c r="L12" i="18"/>
  <c r="K12" i="18"/>
  <c r="L11" i="18"/>
  <c r="K11" i="18"/>
  <c r="H13" i="18"/>
  <c r="H12" i="18"/>
  <c r="H11" i="18"/>
  <c r="D53" i="18"/>
  <c r="E53" i="18"/>
  <c r="M13" i="18"/>
  <c r="E29" i="5"/>
  <c r="E28" i="5"/>
  <c r="L33" i="18"/>
  <c r="K33" i="18"/>
  <c r="M33" i="18" s="1"/>
  <c r="L32" i="18"/>
  <c r="K32" i="18"/>
  <c r="M32" i="18" s="1"/>
  <c r="H33" i="18"/>
  <c r="H32" i="18"/>
  <c r="E36" i="5"/>
  <c r="H21" i="18"/>
  <c r="K21" i="18"/>
  <c r="L21" i="18"/>
  <c r="E27" i="5"/>
  <c r="L24" i="18"/>
  <c r="K24" i="18"/>
  <c r="H24" i="18"/>
  <c r="L23" i="18"/>
  <c r="K23" i="18"/>
  <c r="M23" i="18" s="1"/>
  <c r="H23" i="18"/>
  <c r="F53" i="18"/>
  <c r="E24" i="5"/>
  <c r="E25" i="5"/>
  <c r="E26" i="5"/>
  <c r="E30" i="5"/>
  <c r="E31" i="5"/>
  <c r="E32" i="5"/>
  <c r="E33" i="5"/>
  <c r="E34" i="5"/>
  <c r="E35" i="5"/>
  <c r="K22" i="18"/>
  <c r="L22" i="18"/>
  <c r="K25" i="18"/>
  <c r="M25" i="18" s="1"/>
  <c r="L25" i="18"/>
  <c r="K26" i="18"/>
  <c r="L26" i="18"/>
  <c r="K27" i="18"/>
  <c r="M27" i="18" s="1"/>
  <c r="L27" i="18"/>
  <c r="K29" i="18"/>
  <c r="L29" i="18"/>
  <c r="K30" i="18"/>
  <c r="M30" i="18" s="1"/>
  <c r="L30" i="18"/>
  <c r="K31" i="18"/>
  <c r="L31" i="18"/>
  <c r="K34" i="18"/>
  <c r="M34" i="18" s="1"/>
  <c r="L34" i="18"/>
  <c r="K35" i="18"/>
  <c r="L35" i="18"/>
  <c r="K36" i="18"/>
  <c r="M36" i="18" s="1"/>
  <c r="L36" i="18"/>
  <c r="K37" i="18"/>
  <c r="M37" i="18" s="1"/>
  <c r="L37" i="18"/>
  <c r="K38" i="18"/>
  <c r="M38" i="18" s="1"/>
  <c r="L38" i="18"/>
  <c r="K39" i="18"/>
  <c r="M39" i="18" s="1"/>
  <c r="L39" i="18"/>
  <c r="K40" i="18"/>
  <c r="M40" i="18" s="1"/>
  <c r="L40" i="18"/>
  <c r="H22" i="18"/>
  <c r="H25" i="18"/>
  <c r="H26" i="18"/>
  <c r="H27" i="18"/>
  <c r="H29" i="18"/>
  <c r="H30" i="18"/>
  <c r="I30" i="18" s="1"/>
  <c r="H31" i="18"/>
  <c r="H34" i="18"/>
  <c r="H35" i="18"/>
  <c r="H36" i="18"/>
  <c r="I36" i="18" s="1"/>
  <c r="H37" i="18"/>
  <c r="H38" i="18"/>
  <c r="H39" i="18"/>
  <c r="H40" i="18"/>
  <c r="I40" i="18" s="1"/>
  <c r="K42" i="18"/>
  <c r="M42" i="18" s="1"/>
  <c r="L42" i="18"/>
  <c r="K43" i="18"/>
  <c r="L43" i="18"/>
  <c r="K44" i="18"/>
  <c r="M44" i="18" s="1"/>
  <c r="L44" i="18"/>
  <c r="K45" i="18"/>
  <c r="L45" i="18"/>
  <c r="K46" i="18"/>
  <c r="M46" i="18"/>
  <c r="L46" i="18"/>
  <c r="H42" i="18"/>
  <c r="H43" i="18"/>
  <c r="H44" i="18"/>
  <c r="H45" i="18"/>
  <c r="H46" i="18"/>
  <c r="H47" i="18"/>
  <c r="M29" i="18"/>
  <c r="E39" i="5"/>
  <c r="H52" i="18"/>
  <c r="H51" i="18"/>
  <c r="H50" i="18"/>
  <c r="H49" i="18"/>
  <c r="H48" i="18"/>
  <c r="H41" i="18"/>
  <c r="H20" i="18"/>
  <c r="H19" i="18"/>
  <c r="H16" i="18"/>
  <c r="H14" i="18"/>
  <c r="H9" i="18"/>
  <c r="H53" i="18" s="1"/>
  <c r="H8" i="18"/>
  <c r="E40" i="5"/>
  <c r="E41" i="5"/>
  <c r="K41" i="18"/>
  <c r="M41" i="18" s="1"/>
  <c r="L41" i="18"/>
  <c r="K47" i="18"/>
  <c r="L47" i="18"/>
  <c r="M47" i="18" s="1"/>
  <c r="E44" i="5"/>
  <c r="E47" i="5"/>
  <c r="E46" i="5"/>
  <c r="E45" i="5"/>
  <c r="E42" i="5"/>
  <c r="E11" i="5"/>
  <c r="L52" i="18"/>
  <c r="K52" i="18"/>
  <c r="M52" i="18" s="1"/>
  <c r="L51" i="18"/>
  <c r="K51" i="18"/>
  <c r="M51" i="18" s="1"/>
  <c r="L50" i="18"/>
  <c r="K50" i="18"/>
  <c r="M50" i="18" s="1"/>
  <c r="L49" i="18"/>
  <c r="M49" i="18" s="1"/>
  <c r="K49" i="18"/>
  <c r="L48" i="18"/>
  <c r="K48" i="18"/>
  <c r="M48" i="18"/>
  <c r="L20" i="18"/>
  <c r="K20" i="18"/>
  <c r="L19" i="18"/>
  <c r="K19" i="18"/>
  <c r="M19" i="18" s="1"/>
  <c r="L16" i="18"/>
  <c r="K16" i="18"/>
  <c r="L14" i="18"/>
  <c r="L53" i="18" s="1"/>
  <c r="K14" i="18"/>
  <c r="M14" i="18" s="1"/>
  <c r="L9" i="18"/>
  <c r="K9" i="18"/>
  <c r="K53" i="18" s="1"/>
  <c r="L8" i="18"/>
  <c r="K8" i="18"/>
  <c r="E38" i="5"/>
  <c r="E37" i="5"/>
  <c r="F37" i="5" s="1"/>
  <c r="E12" i="5"/>
  <c r="E8" i="5"/>
  <c r="E53" i="5" s="1"/>
  <c r="E9" i="5"/>
  <c r="E43" i="5"/>
  <c r="E48" i="5"/>
  <c r="A56" i="5"/>
  <c r="G53" i="18"/>
  <c r="M11" i="18"/>
  <c r="M21" i="18"/>
  <c r="M24" i="18"/>
  <c r="M35" i="18"/>
  <c r="M26" i="18"/>
  <c r="M22" i="18"/>
  <c r="M18" i="18"/>
  <c r="M10" i="18"/>
  <c r="M28" i="18"/>
  <c r="M45" i="18"/>
  <c r="M31" i="18"/>
  <c r="M9" i="18"/>
  <c r="M16" i="18"/>
  <c r="M20" i="18"/>
  <c r="M43" i="18"/>
  <c r="M8" i="18"/>
  <c r="M12" i="18"/>
  <c r="M53" i="18" l="1"/>
  <c r="N9" i="18"/>
  <c r="N35" i="18"/>
  <c r="N39" i="18"/>
  <c r="N37" i="18"/>
  <c r="N23" i="18"/>
  <c r="N43" i="18"/>
  <c r="N18" i="18"/>
  <c r="F20" i="5"/>
  <c r="F13" i="5"/>
  <c r="F43" i="5"/>
  <c r="F24" i="5"/>
  <c r="F41" i="5"/>
  <c r="F34" i="5"/>
  <c r="F31" i="5"/>
  <c r="F16" i="5"/>
  <c r="F48" i="5"/>
  <c r="F40" i="5"/>
  <c r="F26" i="5"/>
  <c r="F12" i="5"/>
  <c r="F28" i="5"/>
  <c r="F29" i="5"/>
  <c r="F51" i="5"/>
  <c r="F30" i="5"/>
  <c r="F27" i="5"/>
  <c r="F38" i="5"/>
  <c r="F25" i="5"/>
  <c r="F32" i="5"/>
  <c r="F22" i="5"/>
  <c r="F18" i="5"/>
  <c r="F47" i="5"/>
  <c r="F52" i="5"/>
  <c r="F11" i="5"/>
  <c r="F19" i="5"/>
  <c r="F42" i="5"/>
  <c r="F50" i="5"/>
  <c r="F8" i="5"/>
  <c r="F15" i="5"/>
  <c r="F21" i="5"/>
  <c r="F35" i="5"/>
  <c r="F17" i="5"/>
  <c r="F14" i="5"/>
  <c r="F33" i="5"/>
  <c r="F10" i="5"/>
  <c r="F39" i="5"/>
  <c r="F49" i="5"/>
  <c r="F44" i="5"/>
  <c r="F23" i="5"/>
  <c r="F46" i="5"/>
  <c r="F45" i="5"/>
  <c r="F36" i="5"/>
  <c r="F9" i="5"/>
  <c r="N14" i="18"/>
  <c r="N49" i="18"/>
  <c r="N41" i="18"/>
  <c r="I46" i="18"/>
  <c r="I37" i="18"/>
  <c r="I42" i="18"/>
  <c r="I22" i="18"/>
  <c r="I12" i="18"/>
  <c r="I49" i="18"/>
  <c r="I45" i="18"/>
  <c r="I31" i="18"/>
  <c r="I39" i="18"/>
  <c r="I38" i="18"/>
  <c r="I17" i="18"/>
  <c r="I8" i="18"/>
  <c r="I35" i="18"/>
  <c r="I16" i="18"/>
  <c r="I11" i="18"/>
  <c r="I41" i="18"/>
  <c r="I23" i="18"/>
  <c r="I21" i="18"/>
  <c r="I14" i="18"/>
  <c r="I34" i="18"/>
  <c r="I33" i="18"/>
  <c r="I19" i="18"/>
  <c r="I10" i="18"/>
  <c r="I47" i="18"/>
  <c r="I18" i="18"/>
  <c r="I13" i="18"/>
  <c r="I51" i="18"/>
  <c r="I43" i="18"/>
  <c r="I52" i="18"/>
  <c r="I25" i="18"/>
  <c r="I28" i="18"/>
  <c r="I32" i="18"/>
  <c r="I27" i="18"/>
  <c r="I29" i="18"/>
  <c r="I15" i="18"/>
  <c r="I24" i="18"/>
  <c r="I48" i="18"/>
  <c r="I26" i="18"/>
  <c r="I20" i="18"/>
  <c r="I50" i="18"/>
  <c r="N29" i="18"/>
  <c r="I44" i="18"/>
  <c r="N46" i="18"/>
  <c r="N45" i="18"/>
  <c r="N50" i="18"/>
  <c r="N47" i="18"/>
  <c r="N44" i="18"/>
  <c r="N42" i="18"/>
  <c r="N38" i="18"/>
  <c r="N36" i="18"/>
  <c r="N34" i="18"/>
  <c r="N27" i="18"/>
  <c r="N25" i="18"/>
  <c r="N33" i="18"/>
  <c r="N8" i="18"/>
  <c r="I9" i="18"/>
  <c r="F53" i="5" l="1"/>
  <c r="I53" i="18"/>
  <c r="N12" i="18"/>
  <c r="N26" i="18"/>
  <c r="N20" i="18"/>
  <c r="N24" i="18"/>
  <c r="N28" i="18"/>
  <c r="N16" i="18"/>
  <c r="N21" i="18"/>
  <c r="N31" i="18"/>
  <c r="N22" i="18"/>
  <c r="N13" i="18"/>
  <c r="N10" i="18"/>
  <c r="N11" i="18"/>
  <c r="N53" i="18" s="1"/>
  <c r="N48" i="18"/>
  <c r="N15" i="18"/>
  <c r="N17" i="18"/>
  <c r="N30" i="18"/>
  <c r="N40" i="18"/>
  <c r="N52" i="18"/>
  <c r="N19" i="18"/>
  <c r="N32" i="18"/>
  <c r="N51" i="18"/>
</calcChain>
</file>

<file path=xl/sharedStrings.xml><?xml version="1.0" encoding="utf-8"?>
<sst xmlns="http://schemas.openxmlformats.org/spreadsheetml/2006/main" count="367" uniqueCount="138">
  <si>
    <t>PROGRAMAS DE ATENDIMENTO</t>
  </si>
  <si>
    <t>Capital</t>
  </si>
  <si>
    <t>Interior</t>
  </si>
  <si>
    <t>Litoral</t>
  </si>
  <si>
    <t>Outros Estados</t>
  </si>
  <si>
    <t>S/I</t>
  </si>
  <si>
    <t>12 a 14 anos</t>
  </si>
  <si>
    <t>15 a 17 anos</t>
  </si>
  <si>
    <t>Total</t>
  </si>
  <si>
    <t>18 e mais</t>
  </si>
  <si>
    <t>CENTRO DE ATENDIMENTO SOCIOEDUCATIVO AO ADOLESCENTE</t>
  </si>
  <si>
    <t>ATO INFRACIONAL</t>
  </si>
  <si>
    <t>Art. 108 - Int. Provisória</t>
  </si>
  <si>
    <t>Art. 122 - Internação</t>
  </si>
  <si>
    <t>%</t>
  </si>
  <si>
    <t>TOTAL GERAL</t>
  </si>
  <si>
    <t>12 a 15 anos</t>
  </si>
  <si>
    <t>18 anos +</t>
  </si>
  <si>
    <t>16 ou 17 anos</t>
  </si>
  <si>
    <t>Art. 175 - Atend. Inicial</t>
  </si>
  <si>
    <t>Art. 122-III - Int. Sanção</t>
  </si>
  <si>
    <t>Art. 120 - Semiliberdade</t>
  </si>
  <si>
    <t>Art. 101 - Medida Protetiva</t>
  </si>
  <si>
    <t>ART. 108 E ART. 122 DO ECA</t>
  </si>
  <si>
    <t>Fonte: AIO</t>
  </si>
  <si>
    <t>AIO - ASSESSORIA DE INTELIGÊNCIA ORGANIZACIONAL</t>
  </si>
  <si>
    <t xml:space="preserve">         Rua Florêncio de Abreu, nº 848 - 6ª andar - Luz - São Paulo/SP - CEP 01030-001 - Fone 2927-9152</t>
  </si>
  <si>
    <t>TRÁFICO DE DROGAS</t>
  </si>
  <si>
    <t>ROUBO QUALIFICADO</t>
  </si>
  <si>
    <t>ROUBO SIMPLES</t>
  </si>
  <si>
    <t>FURTO QUALIFICADO</t>
  </si>
  <si>
    <t>HOMICÍDIO DOLOSO QUALIFICADO</t>
  </si>
  <si>
    <t>FURTO</t>
  </si>
  <si>
    <t>LATROCÍNIO - ROUBO QUALIFICADO PELO RESULTADO MORTE</t>
  </si>
  <si>
    <t>RECEPTAÇÃO</t>
  </si>
  <si>
    <t>ESTUPRO</t>
  </si>
  <si>
    <t>LESÃO CORPORAL DOLOSA</t>
  </si>
  <si>
    <t>AMEAÇA</t>
  </si>
  <si>
    <t>DESCUMPRIMENTO DE MEDIDA JUDICIAL</t>
  </si>
  <si>
    <t>HOMICÍDIO SIMPLES</t>
  </si>
  <si>
    <t>ROUBO QUALIFICADO TENTADO</t>
  </si>
  <si>
    <t>HOMICÍDIO DOLOSO QUALIFICADO TENTADO</t>
  </si>
  <si>
    <t>PORTE DE ARMA DE FOGO</t>
  </si>
  <si>
    <t>HOMICÍDIO SIMPLES TENTADO</t>
  </si>
  <si>
    <t>LATROCÍNIO - ROUBO QUALIFICADO PELO RESULTADO MORTE TENTADO</t>
  </si>
  <si>
    <t>HOMICÍDIO DOLOSO</t>
  </si>
  <si>
    <t>OUTROS</t>
  </si>
  <si>
    <t>EXTORSÃO</t>
  </si>
  <si>
    <t>ROUBO SIMPLES TENTADO</t>
  </si>
  <si>
    <t>HOMICÍDIO DOLOSO TENTADO</t>
  </si>
  <si>
    <t>DESACATO</t>
  </si>
  <si>
    <t>SEQUESTRO OU CARCERE PRIVADO</t>
  </si>
  <si>
    <t>FURTO QUALIFICADO TENTADO</t>
  </si>
  <si>
    <t>LESÃO CORPORAL DOLOSA QUALIFICADA</t>
  </si>
  <si>
    <t>ESTUPRO QUALIFICADO</t>
  </si>
  <si>
    <t>DANO QUALIFICADO</t>
  </si>
  <si>
    <t>DANO</t>
  </si>
  <si>
    <t>FURTO SIMPLES TENTADO</t>
  </si>
  <si>
    <t>HOMICÍDIO DOLOSO PRIVILEGIADO</t>
  </si>
  <si>
    <t>PORTE OU USO DE DROGAS</t>
  </si>
  <si>
    <t>RIXA QUALIFICADA</t>
  </si>
  <si>
    <t>DESTRUIÇÃO, SUBTRAÇÃO OU OCULTAÇÃO DE CADÁVER</t>
  </si>
  <si>
    <t>DIRIGIR SEM HABILITAÇÃO</t>
  </si>
  <si>
    <t>RECEPTAÇÃO QUALIFICADA</t>
  </si>
  <si>
    <t>ASSOCIAÇÃO CRIMINOSA</t>
  </si>
  <si>
    <t>HOMICÍDIO DOLOSO PRIVILEGIADO TENTADO</t>
  </si>
  <si>
    <t>INCÊNDIO</t>
  </si>
  <si>
    <t>-</t>
  </si>
  <si>
    <t>EXTORSÃO MEDIANTE SEQÜESTRO</t>
  </si>
  <si>
    <t>RESISTÊNCIA</t>
  </si>
  <si>
    <t>FUNDAÇÃO CASA - SP</t>
  </si>
  <si>
    <t xml:space="preserve"> CENTRO DE ATENDIMENTO SOCIOEDUCATIVO AO ADOLESCENTE</t>
  </si>
  <si>
    <t>AIO  -  ASSESSORIA DE INTELIGÊNCIA ORGANIZACIONAL</t>
  </si>
  <si>
    <t>Rua Florêncio de Abreu, nº 848 - 6º andar - Luz - São Paulo/SP - CEP 01030-001 - Fone 2927-9152</t>
  </si>
  <si>
    <t>29.12.2017</t>
  </si>
  <si>
    <t>27.12.2018</t>
  </si>
  <si>
    <t>31.12.2019</t>
  </si>
  <si>
    <t>FAIXA ETÁRIA</t>
  </si>
  <si>
    <t>IDADE</t>
  </si>
  <si>
    <t>Quantidade</t>
  </si>
  <si>
    <t>Atendimento Inicial ( Art. 175 )</t>
  </si>
  <si>
    <t>Internação Provisória ( Art. 108 )</t>
  </si>
  <si>
    <t>Internação Sanção ( Art. 122-III )</t>
  </si>
  <si>
    <t>Internação ( Art. 122 )</t>
  </si>
  <si>
    <t>Semiliberdade ( Art. 120  )</t>
  </si>
  <si>
    <t>TOTAL</t>
  </si>
  <si>
    <t>MASCULINO</t>
  </si>
  <si>
    <t>Atendimento Externo (Cdp/Clínica/Dp/Hospital/Residência)</t>
  </si>
  <si>
    <t>FEMININO</t>
  </si>
  <si>
    <t xml:space="preserve">Residência - Covid-19 Prov. CSM Nº 2546_2020 </t>
  </si>
  <si>
    <t>TOTAL (com atendimento externo)</t>
  </si>
  <si>
    <t>Nº de Adolescentes</t>
  </si>
  <si>
    <t>REGIÃO DE MORADIA E DE CUMPRIMENTO</t>
  </si>
  <si>
    <t>Adolescentes por Região de Moradia</t>
  </si>
  <si>
    <t>Grande São Paulo</t>
  </si>
  <si>
    <t>Adolescentes por Região de Cumprimento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</si>
  <si>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</si>
  <si>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</si>
  <si>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</si>
  <si>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</si>
  <si>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</si>
  <si>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</si>
  <si>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</t>
  </si>
  <si>
    <t>DRM I - Franco da Rocha</t>
  </si>
  <si>
    <t>Atendimento Inicial / Internação (Art. 175 e Art. 122)</t>
  </si>
  <si>
    <t>DRM III - Brás</t>
  </si>
  <si>
    <t>Atendimento Inicial / Internação Provisória e Internação Sanção (Art. 175 e Arts. 108 e 122-III)</t>
  </si>
  <si>
    <t>DRM IV - Raposo Tavares</t>
  </si>
  <si>
    <t>Atendimento Inicial / Internação Provisória e Internação Sanção / Internação (Art. 175, Arts. 108 e 122-III e Art. 122)</t>
  </si>
  <si>
    <t>DRM V - Vila Maria</t>
  </si>
  <si>
    <t>Internação (Art. 122)</t>
  </si>
  <si>
    <t>DRL - Guarujá</t>
  </si>
  <si>
    <t>Internação / Internação Sanção (Art. 122 e Art. 122-III)</t>
  </si>
  <si>
    <t>DRMC - Campinas</t>
  </si>
  <si>
    <t>Internação Provisória / Internação (Art. 108 e Art. 122)</t>
  </si>
  <si>
    <t>DRN - Ribeirão Preto</t>
  </si>
  <si>
    <t>Internação Provisória e Internação Sanção (Arts. 108 e 122-III)</t>
  </si>
  <si>
    <t>DRO - Marília</t>
  </si>
  <si>
    <t>Internação Provisória e Internação Sanção / Internação (Art. 108 e Art. 122-III, e Art. 122 )</t>
  </si>
  <si>
    <t>DRS - Iaras</t>
  </si>
  <si>
    <t>Semiliberdade (Art. 120)</t>
  </si>
  <si>
    <t>DRVP - Jacareí</t>
  </si>
  <si>
    <t>POLO ABCD - Diadema</t>
  </si>
  <si>
    <t>TOTAL (distribuidos em 52 municípios, incluindo a Capital), sendo que 25 centros de atendimento são gestão compartilhada.</t>
  </si>
  <si>
    <t>FUNDAÇÃO</t>
  </si>
  <si>
    <t>USO DE DOCUMENTOS FALSOS</t>
  </si>
  <si>
    <t>SEQÜESTRO OU CÁRCERE PRIVADO QUALIFICADO</t>
  </si>
  <si>
    <t>ATOS INFRACIONAIS POR ARTIGO DO ECA - POSIÇÃO EM 29.05.2020</t>
  </si>
  <si>
    <t>POSIÇÃO:- CORTE AIO 29.05.2020</t>
  </si>
  <si>
    <t>ATOS INFRACIONAIS POR FAIXA ETÁRIA - POSIÇÃO EM 29.05.2020</t>
  </si>
  <si>
    <t>BOLETIM ESTATÍSTICO DIÁRIO DA FUNDAÇÃO CASA - POSIÇÃO 29/05/2020 - 10h15</t>
  </si>
  <si>
    <t>29.05.2020</t>
  </si>
  <si>
    <t>Maior do que 100%</t>
  </si>
  <si>
    <t>Fonte: Portal Fundação CASA - SP</t>
  </si>
  <si>
    <t>Entre 90% e 100%</t>
  </si>
  <si>
    <t>Elaboração: AIO - ASSESSORIA DE INTELIGÊNCIA ORGANIZACIONAL</t>
  </si>
  <si>
    <t>Menor do que 90%</t>
  </si>
  <si>
    <t>ADULTERAÇÃO DE SINAL IDENTIFICADOR DE VEÍCULO AUTOMOTOR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</si>
</sst>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6" formatCode="_([$€]* #,##0.00_);_([$€]* \(#,##0.00\);_([$€]* &quot;-&quot;??_);_(@_)"/>
    <numFmt numFmtId="167" formatCode="0.00000000"/>
  </numFmts>
  <fonts count="3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FF0000"/>
      <name val="Garamond (W1)"/>
      <family val="1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7">
    <xf numFmtId="0" fontId="0" fillId="0" borderId="0"/>
    <xf numFmtId="166" fontId="2" fillId="0" borderId="0" applyFont="0" applyFill="0" applyBorder="0" applyAlignment="0" applyProtection="0"/>
    <xf numFmtId="0" fontId="4" fillId="0" borderId="0"/>
    <xf numFmtId="0" fontId="4" fillId="0" borderId="0"/>
    <xf numFmtId="0" fontId="20" fillId="0" borderId="0"/>
    <xf numFmtId="0" fontId="21" fillId="0" borderId="0"/>
    <xf numFmtId="0" fontId="2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2" fillId="0" borderId="0">
      <alignment wrapText="1"/>
    </xf>
    <xf numFmtId="0" fontId="20" fillId="0" borderId="0"/>
    <xf numFmtId="0" fontId="4" fillId="0" borderId="0"/>
    <xf numFmtId="0" fontId="22" fillId="0" borderId="0"/>
    <xf numFmtId="0" fontId="4" fillId="0" borderId="0">
      <alignment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41">
    <xf numFmtId="0" fontId="0" fillId="0" borderId="0" xfId="0"/>
    <xf numFmtId="0" fontId="5" fillId="0" borderId="0" xfId="0" applyFont="1" applyBorder="1" applyAlignment="1" applyProtection="1">
      <alignment horizontal="left" vertical="center"/>
    </xf>
    <xf numFmtId="0" fontId="10" fillId="0" borderId="0" xfId="4" applyFont="1" applyAlignment="1">
      <alignment horizontal="left" vertical="center" wrapText="1"/>
    </xf>
    <xf numFmtId="0" fontId="10" fillId="0" borderId="0" xfId="4" applyFont="1" applyAlignment="1">
      <alignment horizontal="center" vertical="center" wrapText="1"/>
    </xf>
    <xf numFmtId="0" fontId="12" fillId="0" borderId="0" xfId="4" applyFont="1" applyBorder="1" applyAlignment="1">
      <alignment horizontal="left" vertical="center" wrapText="1"/>
    </xf>
    <xf numFmtId="0" fontId="14" fillId="0" borderId="1" xfId="4" applyFont="1" applyFill="1" applyBorder="1"/>
    <xf numFmtId="0" fontId="14" fillId="0" borderId="1" xfId="4" applyNumberFormat="1" applyFont="1" applyFill="1" applyBorder="1" applyAlignment="1">
      <alignment horizontal="center"/>
    </xf>
    <xf numFmtId="0" fontId="15" fillId="0" borderId="1" xfId="4" applyFont="1" applyFill="1" applyBorder="1"/>
    <xf numFmtId="0" fontId="15" fillId="0" borderId="1" xfId="4" applyNumberFormat="1" applyFont="1" applyFill="1" applyBorder="1" applyAlignment="1">
      <alignment horizontal="center"/>
    </xf>
    <xf numFmtId="0" fontId="14" fillId="0" borderId="0" xfId="4" applyFont="1" applyFill="1"/>
    <xf numFmtId="0" fontId="14" fillId="0" borderId="0" xfId="4" applyFont="1" applyFill="1" applyAlignment="1">
      <alignment horizontal="center"/>
    </xf>
    <xf numFmtId="0" fontId="15" fillId="2" borderId="1" xfId="4" applyFont="1" applyFill="1" applyBorder="1" applyAlignment="1">
      <alignment horizontal="center" vertical="center"/>
    </xf>
    <xf numFmtId="0" fontId="15" fillId="2" borderId="1" xfId="4" applyFont="1" applyFill="1" applyBorder="1" applyAlignment="1">
      <alignment horizontal="center" vertical="center" wrapText="1"/>
    </xf>
    <xf numFmtId="10" fontId="14" fillId="0" borderId="1" xfId="22" applyNumberFormat="1" applyFont="1" applyFill="1" applyBorder="1" applyAlignment="1">
      <alignment horizontal="center"/>
    </xf>
    <xf numFmtId="10" fontId="15" fillId="0" borderId="1" xfId="28" applyNumberFormat="1" applyFont="1" applyFill="1" applyBorder="1" applyAlignment="1">
      <alignment horizontal="center"/>
    </xf>
    <xf numFmtId="0" fontId="14" fillId="0" borderId="0" xfId="4" applyFont="1" applyAlignment="1">
      <alignment horizontal="center"/>
    </xf>
    <xf numFmtId="0" fontId="14" fillId="0" borderId="0" xfId="4" applyFont="1"/>
    <xf numFmtId="0" fontId="14" fillId="3" borderId="2" xfId="4" applyNumberFormat="1" applyFont="1" applyFill="1" applyBorder="1" applyAlignment="1">
      <alignment horizontal="center"/>
    </xf>
    <xf numFmtId="0" fontId="14" fillId="3" borderId="0" xfId="4" applyNumberFormat="1" applyFont="1" applyFill="1" applyBorder="1" applyAlignment="1">
      <alignment horizontal="center"/>
    </xf>
    <xf numFmtId="0" fontId="14" fillId="4" borderId="1" xfId="4" applyNumberFormat="1" applyFont="1" applyFill="1" applyBorder="1" applyAlignment="1">
      <alignment horizontal="center"/>
    </xf>
    <xf numFmtId="0" fontId="15" fillId="4" borderId="1" xfId="4" applyNumberFormat="1" applyFont="1" applyFill="1" applyBorder="1" applyAlignment="1">
      <alignment horizontal="center"/>
    </xf>
    <xf numFmtId="0" fontId="23" fillId="0" borderId="0" xfId="7" applyFont="1" applyBorder="1" applyAlignment="1" applyProtection="1">
      <alignment horizontal="left" vertical="center"/>
      <protection hidden="1"/>
    </xf>
    <xf numFmtId="0" fontId="3" fillId="0" borderId="0" xfId="7" applyFont="1" applyBorder="1" applyAlignment="1" applyProtection="1">
      <alignment horizontal="center" vertical="center"/>
      <protection hidden="1"/>
    </xf>
    <xf numFmtId="0" fontId="24" fillId="0" borderId="0" xfId="7" applyFont="1" applyBorder="1" applyAlignment="1" applyProtection="1">
      <alignment horizontal="center" vertical="center"/>
      <protection hidden="1"/>
    </xf>
    <xf numFmtId="0" fontId="24" fillId="0" borderId="0" xfId="7" applyFont="1" applyAlignment="1" applyProtection="1">
      <alignment horizontal="center" vertical="center"/>
      <protection hidden="1"/>
    </xf>
    <xf numFmtId="14" fontId="25" fillId="5" borderId="3" xfId="7" applyNumberFormat="1" applyFont="1" applyFill="1" applyBorder="1" applyAlignment="1" applyProtection="1">
      <alignment horizontal="center" vertical="center"/>
      <protection locked="0"/>
    </xf>
    <xf numFmtId="14" fontId="25" fillId="5" borderId="4" xfId="7" applyNumberFormat="1" applyFont="1" applyFill="1" applyBorder="1" applyAlignment="1" applyProtection="1">
      <alignment horizontal="center" vertical="center"/>
      <protection locked="0"/>
    </xf>
    <xf numFmtId="0" fontId="26" fillId="0" borderId="0" xfId="7" applyFont="1" applyFill="1" applyBorder="1" applyAlignment="1" applyProtection="1">
      <alignment horizontal="center" vertical="center"/>
      <protection hidden="1"/>
    </xf>
    <xf numFmtId="0" fontId="26" fillId="0" borderId="5" xfId="7" applyFont="1" applyFill="1" applyBorder="1" applyAlignment="1" applyProtection="1">
      <alignment horizontal="center" vertical="center"/>
      <protection hidden="1"/>
    </xf>
    <xf numFmtId="0" fontId="26" fillId="0" borderId="0" xfId="7" applyFont="1" applyBorder="1" applyAlignment="1" applyProtection="1">
      <alignment horizontal="center" vertical="center"/>
      <protection locked="0"/>
    </xf>
    <xf numFmtId="0" fontId="26" fillId="0" borderId="6" xfId="7" applyFont="1" applyBorder="1" applyAlignment="1" applyProtection="1">
      <alignment horizontal="center" vertical="center"/>
      <protection locked="0"/>
    </xf>
    <xf numFmtId="0" fontId="26" fillId="0" borderId="5" xfId="7" applyFont="1" applyBorder="1" applyAlignment="1" applyProtection="1">
      <alignment horizontal="center" vertical="center"/>
      <protection hidden="1"/>
    </xf>
    <xf numFmtId="0" fontId="26" fillId="0" borderId="0" xfId="7" applyFont="1" applyFill="1" applyBorder="1" applyAlignment="1" applyProtection="1">
      <alignment horizontal="center" vertical="center"/>
      <protection locked="0"/>
    </xf>
    <xf numFmtId="0" fontId="26" fillId="0" borderId="6" xfId="7" applyFont="1" applyFill="1" applyBorder="1" applyAlignment="1" applyProtection="1">
      <alignment horizontal="center" vertical="center"/>
      <protection locked="0"/>
    </xf>
    <xf numFmtId="0" fontId="26" fillId="0" borderId="7" xfId="7" applyFont="1" applyBorder="1" applyAlignment="1" applyProtection="1">
      <alignment horizontal="center" vertical="center"/>
      <protection hidden="1"/>
    </xf>
    <xf numFmtId="0" fontId="26" fillId="0" borderId="8" xfId="7" applyFont="1" applyFill="1" applyBorder="1" applyAlignment="1" applyProtection="1">
      <alignment horizontal="center" vertical="center"/>
      <protection locked="0"/>
    </xf>
    <xf numFmtId="0" fontId="26" fillId="0" borderId="9" xfId="7" applyFont="1" applyFill="1" applyBorder="1" applyAlignment="1" applyProtection="1">
      <alignment horizontal="center" vertical="center"/>
      <protection locked="0"/>
    </xf>
    <xf numFmtId="0" fontId="26" fillId="6" borderId="5" xfId="7" applyFont="1" applyFill="1" applyBorder="1" applyAlignment="1" applyProtection="1">
      <alignment horizontal="center" vertical="center"/>
      <protection hidden="1"/>
    </xf>
    <xf numFmtId="0" fontId="25" fillId="6" borderId="0" xfId="7" applyFont="1" applyFill="1" applyBorder="1" applyAlignment="1" applyProtection="1">
      <alignment horizontal="center" vertical="center"/>
      <protection locked="0"/>
    </xf>
    <xf numFmtId="0" fontId="25" fillId="6" borderId="6" xfId="7" applyFont="1" applyFill="1" applyBorder="1" applyAlignment="1" applyProtection="1">
      <alignment horizontal="center" vertical="center"/>
      <protection locked="0"/>
    </xf>
    <xf numFmtId="0" fontId="25" fillId="0" borderId="10" xfId="7" applyFont="1" applyBorder="1" applyAlignment="1" applyProtection="1">
      <alignment horizontal="center" vertical="center"/>
      <protection hidden="1"/>
    </xf>
    <xf numFmtId="0" fontId="25" fillId="0" borderId="7" xfId="7" applyFont="1" applyFill="1" applyBorder="1" applyAlignment="1" applyProtection="1">
      <alignment horizontal="center" vertical="center"/>
      <protection hidden="1"/>
    </xf>
    <xf numFmtId="10" fontId="26" fillId="0" borderId="9" xfId="7" applyNumberFormat="1" applyFont="1" applyFill="1" applyBorder="1" applyAlignment="1" applyProtection="1">
      <alignment horizontal="center" vertical="center"/>
      <protection locked="0"/>
    </xf>
    <xf numFmtId="167" fontId="24" fillId="0" borderId="0" xfId="7" applyNumberFormat="1" applyFont="1" applyFill="1" applyBorder="1" applyAlignment="1" applyProtection="1">
      <alignment horizontal="center" vertical="center"/>
      <protection hidden="1"/>
    </xf>
    <xf numFmtId="0" fontId="26" fillId="0" borderId="0" xfId="7" quotePrefix="1" applyFont="1" applyBorder="1" applyAlignment="1" applyProtection="1">
      <alignment horizontal="center" vertical="center"/>
      <protection locked="0"/>
    </xf>
    <xf numFmtId="0" fontId="26" fillId="6" borderId="7" xfId="7" applyFont="1" applyFill="1" applyBorder="1" applyAlignment="1" applyProtection="1">
      <alignment horizontal="center" vertical="center"/>
      <protection hidden="1"/>
    </xf>
    <xf numFmtId="0" fontId="25" fillId="6" borderId="8" xfId="7" applyFont="1" applyFill="1" applyBorder="1" applyAlignment="1" applyProtection="1">
      <alignment horizontal="center" vertical="center"/>
      <protection locked="0"/>
    </xf>
    <xf numFmtId="0" fontId="25" fillId="6" borderId="9" xfId="7" applyFont="1" applyFill="1" applyBorder="1" applyAlignment="1" applyProtection="1">
      <alignment horizontal="center" vertical="center"/>
      <protection locked="0"/>
    </xf>
    <xf numFmtId="10" fontId="24" fillId="0" borderId="6" xfId="7" applyNumberFormat="1" applyFont="1" applyBorder="1" applyAlignment="1" applyProtection="1">
      <alignment horizontal="center" vertical="center"/>
      <protection hidden="1"/>
    </xf>
    <xf numFmtId="10" fontId="24" fillId="0" borderId="0" xfId="7" applyNumberFormat="1" applyFont="1" applyBorder="1" applyAlignment="1" applyProtection="1">
      <alignment horizontal="center" vertical="center"/>
      <protection hidden="1"/>
    </xf>
    <xf numFmtId="10" fontId="26" fillId="0" borderId="6" xfId="32" applyNumberFormat="1" applyFont="1" applyBorder="1" applyAlignment="1" applyProtection="1">
      <alignment horizontal="center" vertical="center"/>
      <protection locked="0"/>
    </xf>
    <xf numFmtId="10" fontId="26" fillId="0" borderId="9" xfId="32" applyNumberFormat="1" applyFont="1" applyBorder="1" applyAlignment="1" applyProtection="1">
      <alignment horizontal="center" vertical="center"/>
      <protection locked="0"/>
    </xf>
    <xf numFmtId="0" fontId="24" fillId="0" borderId="10" xfId="7" applyFont="1" applyBorder="1" applyAlignment="1" applyProtection="1">
      <alignment horizontal="center" vertical="center"/>
      <protection hidden="1"/>
    </xf>
    <xf numFmtId="0" fontId="24" fillId="0" borderId="3" xfId="7" applyFont="1" applyBorder="1" applyAlignment="1" applyProtection="1">
      <alignment horizontal="center" vertical="center"/>
      <protection hidden="1"/>
    </xf>
    <xf numFmtId="0" fontId="24" fillId="0" borderId="4" xfId="7" applyFont="1" applyBorder="1" applyAlignment="1" applyProtection="1">
      <alignment horizontal="center" vertical="center"/>
      <protection hidden="1"/>
    </xf>
    <xf numFmtId="10" fontId="22" fillId="0" borderId="6" xfId="32" applyNumberFormat="1" applyFont="1" applyFill="1" applyBorder="1" applyAlignment="1" applyProtection="1">
      <alignment horizontal="center" vertical="center"/>
      <protection locked="0"/>
    </xf>
    <xf numFmtId="10" fontId="24" fillId="0" borderId="9" xfId="7" applyNumberFormat="1" applyFont="1" applyBorder="1" applyAlignment="1" applyProtection="1">
      <alignment horizontal="center" vertical="center"/>
      <protection hidden="1"/>
    </xf>
    <xf numFmtId="10" fontId="22" fillId="0" borderId="9" xfId="32" applyNumberFormat="1" applyFont="1" applyFill="1" applyBorder="1" applyAlignment="1" applyProtection="1">
      <alignment horizontal="center" vertical="center"/>
      <protection locked="0"/>
    </xf>
    <xf numFmtId="10" fontId="22" fillId="0" borderId="0" xfId="32" applyNumberFormat="1" applyFont="1" applyFill="1" applyBorder="1" applyAlignment="1" applyProtection="1">
      <alignment horizontal="center" vertical="center"/>
      <protection locked="0"/>
    </xf>
    <xf numFmtId="0" fontId="25" fillId="5" borderId="4" xfId="7" applyFont="1" applyFill="1" applyBorder="1" applyAlignment="1" applyProtection="1">
      <alignment horizontal="center" vertical="center" wrapText="1"/>
      <protection hidden="1"/>
    </xf>
    <xf numFmtId="0" fontId="17" fillId="5" borderId="3" xfId="15" applyFont="1" applyFill="1" applyBorder="1" applyAlignment="1" applyProtection="1">
      <alignment horizontal="center" vertical="center" wrapText="1"/>
      <protection hidden="1"/>
    </xf>
    <xf numFmtId="0" fontId="17" fillId="5" borderId="4" xfId="15" applyFont="1" applyFill="1" applyBorder="1" applyAlignment="1" applyProtection="1">
      <alignment horizontal="center" vertical="center" wrapText="1"/>
      <protection hidden="1"/>
    </xf>
    <xf numFmtId="0" fontId="26" fillId="0" borderId="6" xfId="7" applyFont="1" applyBorder="1" applyAlignment="1" applyProtection="1">
      <alignment horizontal="center" vertical="center"/>
      <protection hidden="1"/>
    </xf>
    <xf numFmtId="0" fontId="26" fillId="0" borderId="6" xfId="7" applyFont="1" applyFill="1" applyBorder="1" applyAlignment="1" applyProtection="1">
      <alignment horizontal="center" vertical="center"/>
      <protection hidden="1"/>
    </xf>
    <xf numFmtId="0" fontId="27" fillId="6" borderId="9" xfId="7" applyFont="1" applyFill="1" applyBorder="1" applyAlignment="1" applyProtection="1">
      <alignment horizontal="center" vertical="center"/>
      <protection hidden="1"/>
    </xf>
    <xf numFmtId="0" fontId="17" fillId="6" borderId="8" xfId="15" applyFont="1" applyFill="1" applyBorder="1" applyAlignment="1" applyProtection="1">
      <alignment horizontal="center" vertical="center" wrapText="1"/>
      <protection hidden="1"/>
    </xf>
    <xf numFmtId="9" fontId="17" fillId="6" borderId="9" xfId="32" applyFont="1" applyFill="1" applyBorder="1" applyAlignment="1" applyProtection="1">
      <alignment horizontal="center" vertical="center" wrapText="1"/>
      <protection hidden="1"/>
    </xf>
    <xf numFmtId="0" fontId="5" fillId="0" borderId="0" xfId="7" applyFont="1" applyBorder="1" applyAlignment="1" applyProtection="1">
      <alignment horizontal="left" vertical="center"/>
      <protection hidden="1"/>
    </xf>
    <xf numFmtId="0" fontId="28" fillId="0" borderId="0" xfId="7" applyFont="1" applyBorder="1" applyAlignment="1" applyProtection="1">
      <alignment horizontal="center" vertical="center"/>
      <protection hidden="1"/>
    </xf>
    <xf numFmtId="0" fontId="24" fillId="0" borderId="3" xfId="7" applyFont="1" applyFill="1" applyBorder="1" applyAlignment="1" applyProtection="1">
      <alignment vertical="center"/>
      <protection hidden="1"/>
    </xf>
    <xf numFmtId="0" fontId="25" fillId="5" borderId="10" xfId="7" applyFont="1" applyFill="1" applyBorder="1" applyAlignment="1" applyProtection="1">
      <alignment horizontal="center" vertical="center"/>
      <protection hidden="1"/>
    </xf>
    <xf numFmtId="0" fontId="25" fillId="0" borderId="0" xfId="7" applyFont="1" applyBorder="1" applyAlignment="1" applyProtection="1">
      <alignment horizontal="center" vertical="center" wrapText="1"/>
      <protection hidden="1"/>
    </xf>
    <xf numFmtId="0" fontId="25" fillId="5" borderId="10" xfId="7" applyFont="1" applyFill="1" applyBorder="1" applyAlignment="1" applyProtection="1">
      <alignment horizontal="center" vertical="center" wrapText="1"/>
      <protection hidden="1"/>
    </xf>
    <xf numFmtId="0" fontId="29" fillId="5" borderId="10" xfId="0" applyFont="1" applyFill="1" applyBorder="1" applyAlignment="1" applyProtection="1">
      <alignment horizontal="center" vertical="center"/>
      <protection hidden="1"/>
    </xf>
    <xf numFmtId="0" fontId="29" fillId="5" borderId="4" xfId="0" applyFont="1" applyFill="1" applyBorder="1" applyAlignment="1" applyProtection="1">
      <alignment vertical="center"/>
      <protection hidden="1"/>
    </xf>
    <xf numFmtId="0" fontId="0" fillId="0" borderId="5" xfId="0" applyNumberForma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locked="0"/>
    </xf>
    <xf numFmtId="10" fontId="14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NumberForma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locked="0"/>
    </xf>
    <xf numFmtId="0" fontId="29" fillId="5" borderId="10" xfId="0" applyFont="1" applyFill="1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protection hidden="1"/>
    </xf>
    <xf numFmtId="0" fontId="0" fillId="0" borderId="5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horizontal="center" vertical="center"/>
      <protection locked="0"/>
    </xf>
    <xf numFmtId="0" fontId="1" fillId="0" borderId="0" xfId="15" applyFont="1" applyFill="1" applyBorder="1" applyAlignment="1" applyProtection="1">
      <alignment horizontal="center" vertical="top" wrapText="1"/>
      <protection hidden="1"/>
    </xf>
    <xf numFmtId="9" fontId="1" fillId="0" borderId="6" xfId="32" applyFont="1" applyFill="1" applyBorder="1" applyAlignment="1" applyProtection="1">
      <alignment horizontal="center" vertical="top" wrapText="1"/>
      <protection hidden="1"/>
    </xf>
    <xf numFmtId="9" fontId="1" fillId="0" borderId="6" xfId="32" applyNumberFormat="1" applyFont="1" applyFill="1" applyBorder="1" applyAlignment="1" applyProtection="1">
      <alignment horizontal="center" vertical="top" wrapText="1"/>
      <protection hidden="1"/>
    </xf>
    <xf numFmtId="1" fontId="1" fillId="0" borderId="0" xfId="15" applyNumberFormat="1" applyFont="1" applyFill="1" applyBorder="1" applyAlignment="1" applyProtection="1">
      <alignment horizontal="center" vertical="top" wrapText="1"/>
      <protection hidden="1"/>
    </xf>
    <xf numFmtId="0" fontId="15" fillId="6" borderId="7" xfId="0" applyFont="1" applyFill="1" applyBorder="1" applyAlignment="1" applyProtection="1">
      <alignment horizontal="center" vertical="center"/>
      <protection hidden="1"/>
    </xf>
    <xf numFmtId="0" fontId="15" fillId="6" borderId="8" xfId="0" applyFont="1" applyFill="1" applyBorder="1" applyAlignment="1" applyProtection="1">
      <alignment horizontal="center" vertical="center"/>
      <protection hidden="1"/>
    </xf>
    <xf numFmtId="0" fontId="24" fillId="0" borderId="0" xfId="7" applyFont="1" applyFill="1" applyBorder="1" applyAlignment="1" applyProtection="1">
      <alignment vertical="center"/>
      <protection hidden="1"/>
    </xf>
    <xf numFmtId="0" fontId="9" fillId="0" borderId="11" xfId="0" applyFont="1" applyFill="1" applyBorder="1" applyAlignment="1" applyProtection="1">
      <alignment horizontal="center" vertical="center"/>
      <protection hidden="1"/>
    </xf>
    <xf numFmtId="0" fontId="9" fillId="0" borderId="12" xfId="0" applyFont="1" applyFill="1" applyBorder="1" applyAlignment="1" applyProtection="1">
      <alignment horizontal="center" vertical="center"/>
      <protection hidden="1"/>
    </xf>
    <xf numFmtId="0" fontId="9" fillId="0" borderId="13" xfId="0" applyFont="1" applyFill="1" applyBorder="1" applyAlignment="1" applyProtection="1">
      <alignment horizontal="center" vertical="center"/>
      <protection hidden="1"/>
    </xf>
    <xf numFmtId="0" fontId="16" fillId="0" borderId="14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0" borderId="15" xfId="0" applyFont="1" applyFill="1" applyBorder="1" applyAlignment="1" applyProtection="1">
      <alignment horizontal="center" vertical="center"/>
      <protection hidden="1"/>
    </xf>
    <xf numFmtId="0" fontId="9" fillId="0" borderId="14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15" xfId="0" applyFont="1" applyFill="1" applyBorder="1" applyAlignment="1" applyProtection="1">
      <alignment horizontal="center" vertical="center"/>
      <protection hidden="1"/>
    </xf>
    <xf numFmtId="0" fontId="11" fillId="5" borderId="16" xfId="0" applyNumberFormat="1" applyFont="1" applyFill="1" applyBorder="1" applyAlignment="1" applyProtection="1">
      <alignment horizontal="center" vertical="center" readingOrder="1"/>
      <protection locked="0"/>
    </xf>
    <xf numFmtId="0" fontId="11" fillId="5" borderId="17" xfId="0" applyNumberFormat="1" applyFont="1" applyFill="1" applyBorder="1" applyAlignment="1" applyProtection="1">
      <alignment horizontal="center" vertical="center" readingOrder="1"/>
      <protection locked="0"/>
    </xf>
    <xf numFmtId="0" fontId="11" fillId="5" borderId="18" xfId="0" applyNumberFormat="1" applyFont="1" applyFill="1" applyBorder="1" applyAlignment="1" applyProtection="1">
      <alignment horizontal="center" vertical="center" readingOrder="1"/>
      <protection locked="0"/>
    </xf>
    <xf numFmtId="0" fontId="29" fillId="5" borderId="3" xfId="0" applyFont="1" applyFill="1" applyBorder="1" applyAlignment="1" applyProtection="1">
      <alignment horizontal="center" vertical="center"/>
      <protection hidden="1"/>
    </xf>
    <xf numFmtId="0" fontId="29" fillId="5" borderId="4" xfId="0" applyFont="1" applyFill="1" applyBorder="1" applyAlignment="1" applyProtection="1">
      <alignment horizontal="center" vertical="center"/>
      <protection hidden="1"/>
    </xf>
    <xf numFmtId="0" fontId="25" fillId="5" borderId="10" xfId="7" applyFont="1" applyFill="1" applyBorder="1" applyAlignment="1" applyProtection="1">
      <alignment horizontal="center" vertical="center"/>
      <protection hidden="1"/>
    </xf>
    <xf numFmtId="0" fontId="25" fillId="5" borderId="3" xfId="7" applyFont="1" applyFill="1" applyBorder="1" applyAlignment="1" applyProtection="1">
      <alignment horizontal="center" vertical="center"/>
      <protection hidden="1"/>
    </xf>
    <xf numFmtId="0" fontId="25" fillId="5" borderId="4" xfId="7" applyFont="1" applyFill="1" applyBorder="1" applyAlignment="1" applyProtection="1">
      <alignment horizontal="center" vertical="center"/>
      <protection hidden="1"/>
    </xf>
    <xf numFmtId="0" fontId="25" fillId="0" borderId="5" xfId="7" applyFont="1" applyFill="1" applyBorder="1" applyAlignment="1" applyProtection="1">
      <alignment horizontal="center" vertical="center" wrapText="1"/>
      <protection hidden="1"/>
    </xf>
    <xf numFmtId="0" fontId="25" fillId="0" borderId="0" xfId="7" applyFont="1" applyFill="1" applyBorder="1" applyAlignment="1" applyProtection="1">
      <alignment horizontal="center" vertical="center" wrapText="1"/>
      <protection hidden="1"/>
    </xf>
    <xf numFmtId="0" fontId="25" fillId="0" borderId="7" xfId="7" applyFont="1" applyFill="1" applyBorder="1" applyAlignment="1" applyProtection="1">
      <alignment horizontal="center" vertical="center" wrapText="1"/>
      <protection hidden="1"/>
    </xf>
    <xf numFmtId="0" fontId="25" fillId="0" borderId="8" xfId="7" applyFont="1" applyFill="1" applyBorder="1" applyAlignment="1" applyProtection="1">
      <alignment horizontal="center" vertical="center" wrapText="1"/>
      <protection hidden="1"/>
    </xf>
    <xf numFmtId="0" fontId="25" fillId="0" borderId="0" xfId="7" applyFont="1" applyFill="1" applyBorder="1" applyAlignment="1" applyProtection="1">
      <alignment horizontal="center" vertical="center"/>
      <protection hidden="1"/>
    </xf>
    <xf numFmtId="0" fontId="25" fillId="0" borderId="5" xfId="7" applyFont="1" applyBorder="1" applyAlignment="1" applyProtection="1">
      <alignment horizontal="center" vertical="center" wrapText="1"/>
      <protection hidden="1"/>
    </xf>
    <xf numFmtId="0" fontId="25" fillId="0" borderId="0" xfId="7" applyFont="1" applyBorder="1" applyAlignment="1" applyProtection="1">
      <alignment horizontal="center" vertical="center" wrapText="1"/>
      <protection hidden="1"/>
    </xf>
    <xf numFmtId="0" fontId="25" fillId="0" borderId="7" xfId="7" applyFont="1" applyBorder="1" applyAlignment="1" applyProtection="1">
      <alignment horizontal="center" vertical="center" wrapText="1"/>
      <protection hidden="1"/>
    </xf>
    <xf numFmtId="0" fontId="25" fillId="0" borderId="8" xfId="7" applyFont="1" applyBorder="1" applyAlignment="1" applyProtection="1">
      <alignment horizontal="center" vertical="center" wrapText="1"/>
      <protection hidden="1"/>
    </xf>
    <xf numFmtId="0" fontId="25" fillId="5" borderId="10" xfId="7" applyFont="1" applyFill="1" applyBorder="1" applyAlignment="1" applyProtection="1">
      <alignment horizontal="center" vertical="center" wrapText="1"/>
      <protection hidden="1"/>
    </xf>
    <xf numFmtId="0" fontId="25" fillId="5" borderId="3" xfId="7" applyFont="1" applyFill="1" applyBorder="1" applyAlignment="1" applyProtection="1">
      <alignment horizontal="center" vertical="center" wrapText="1"/>
      <protection hidden="1"/>
    </xf>
    <xf numFmtId="0" fontId="15" fillId="5" borderId="10" xfId="0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>
      <alignment horizontal="center" vertical="center"/>
    </xf>
    <xf numFmtId="0" fontId="24" fillId="0" borderId="5" xfId="7" applyFont="1" applyFill="1" applyBorder="1" applyAlignment="1" applyProtection="1">
      <alignment horizontal="center" vertical="center"/>
      <protection hidden="1"/>
    </xf>
    <xf numFmtId="0" fontId="24" fillId="0" borderId="0" xfId="7" applyFont="1" applyFill="1" applyBorder="1" applyAlignment="1" applyProtection="1">
      <alignment horizontal="center" vertical="center"/>
      <protection hidden="1"/>
    </xf>
    <xf numFmtId="0" fontId="14" fillId="0" borderId="5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horizontal="center"/>
      <protection hidden="1"/>
    </xf>
    <xf numFmtId="0" fontId="15" fillId="6" borderId="7" xfId="7" applyFont="1" applyFill="1" applyBorder="1" applyAlignment="1" applyProtection="1">
      <alignment horizontal="center" vertical="center" wrapText="1"/>
      <protection hidden="1"/>
    </xf>
    <xf numFmtId="0" fontId="15" fillId="6" borderId="8" xfId="7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Fill="1" applyBorder="1" applyAlignment="1" applyProtection="1">
      <alignment horizontal="center"/>
      <protection hidden="1"/>
    </xf>
    <xf numFmtId="0" fontId="11" fillId="0" borderId="19" xfId="4" applyFont="1" applyBorder="1" applyAlignment="1">
      <alignment horizontal="center"/>
    </xf>
    <xf numFmtId="0" fontId="11" fillId="0" borderId="20" xfId="4" applyFont="1" applyBorder="1" applyAlignment="1">
      <alignment horizontal="center"/>
    </xf>
    <xf numFmtId="0" fontId="11" fillId="0" borderId="21" xfId="4" applyFont="1" applyBorder="1" applyAlignment="1">
      <alignment horizontal="center"/>
    </xf>
    <xf numFmtId="0" fontId="11" fillId="0" borderId="19" xfId="4" applyFont="1" applyFill="1" applyBorder="1" applyAlignment="1">
      <alignment horizontal="center"/>
    </xf>
    <xf numFmtId="0" fontId="11" fillId="0" borderId="20" xfId="4" applyFont="1" applyFill="1" applyBorder="1" applyAlignment="1">
      <alignment horizontal="center"/>
    </xf>
    <xf numFmtId="0" fontId="11" fillId="0" borderId="21" xfId="4" applyFont="1" applyFill="1" applyBorder="1" applyAlignment="1">
      <alignment horizontal="center"/>
    </xf>
    <xf numFmtId="0" fontId="9" fillId="0" borderId="0" xfId="4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3" fillId="0" borderId="0" xfId="4" applyFont="1" applyBorder="1" applyAlignment="1">
      <alignment horizontal="center" vertical="center"/>
    </xf>
  </cellXfs>
  <cellStyles count="37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4" xfId="9"/>
    <cellStyle name="Normal 2 4 5" xfId="10"/>
    <cellStyle name="Normal 2 4 5 2" xfId="11"/>
    <cellStyle name="Normal 2 4 5 2 2" xfId="12"/>
    <cellStyle name="Normal 3" xfId="13"/>
    <cellStyle name="Normal 3 2" xfId="14"/>
    <cellStyle name="Normal 3 2 2" xfId="15"/>
    <cellStyle name="Normal 3 3" xfId="16"/>
    <cellStyle name="Normal 4" xfId="17"/>
    <cellStyle name="Normal 4 2" xfId="18"/>
    <cellStyle name="Normal 5" xfId="19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1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08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08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08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tebook\Downloads\Tempr\Boletim%202020.05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da Fundação"/>
      <sheetName val="Ocupação Regional"/>
      <sheetName val="Ocupação por Centro"/>
      <sheetName val="Ocupação por Programa"/>
      <sheetName val="Ocupação por Programa (Provime)"/>
      <sheetName val="População diária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GridLines="0" tabSelected="1" workbookViewId="0">
      <selection sqref="A1:K1"/>
    </sheetView>
  </sheetViews>
  <sheetFormatPr defaultRowHeight="12.75"/>
  <cols>
    <col min="1" max="1" width="58.140625" customWidth="1"/>
    <col min="2" max="6" width="11.42578125" customWidth="1"/>
    <col min="7" max="7" width="19.42578125" customWidth="1"/>
    <col min="8" max="11" width="11.42578125" customWidth="1"/>
  </cols>
  <sheetData>
    <row r="1" spans="1:11" ht="17.25">
      <c r="A1" s="94" t="s">
        <v>70</v>
      </c>
      <c r="B1" s="95"/>
      <c r="C1" s="95"/>
      <c r="D1" s="95"/>
      <c r="E1" s="95"/>
      <c r="F1" s="95"/>
      <c r="G1" s="95"/>
      <c r="H1" s="95"/>
      <c r="I1" s="95"/>
      <c r="J1" s="95"/>
      <c r="K1" s="96"/>
    </row>
    <row r="2" spans="1:11">
      <c r="A2" s="97" t="s">
        <v>71</v>
      </c>
      <c r="B2" s="98"/>
      <c r="C2" s="98"/>
      <c r="D2" s="98"/>
      <c r="E2" s="98"/>
      <c r="F2" s="98"/>
      <c r="G2" s="98"/>
      <c r="H2" s="98"/>
      <c r="I2" s="98"/>
      <c r="J2" s="98"/>
      <c r="K2" s="99"/>
    </row>
    <row r="3" spans="1:11" ht="17.25">
      <c r="A3" s="100" t="s">
        <v>72</v>
      </c>
      <c r="B3" s="101"/>
      <c r="C3" s="101"/>
      <c r="D3" s="101"/>
      <c r="E3" s="101"/>
      <c r="F3" s="101"/>
      <c r="G3" s="101"/>
      <c r="H3" s="101"/>
      <c r="I3" s="101"/>
      <c r="J3" s="101"/>
      <c r="K3" s="102"/>
    </row>
    <row r="4" spans="1:11" ht="13.5" thickBot="1">
      <c r="A4" s="97" t="s">
        <v>73</v>
      </c>
      <c r="B4" s="98"/>
      <c r="C4" s="98"/>
      <c r="D4" s="98"/>
      <c r="E4" s="98"/>
      <c r="F4" s="98"/>
      <c r="G4" s="98"/>
      <c r="H4" s="98"/>
      <c r="I4" s="98"/>
      <c r="J4" s="98"/>
      <c r="K4" s="99"/>
    </row>
    <row r="5" spans="1:11" ht="15.75">
      <c r="A5" s="103" t="s">
        <v>130</v>
      </c>
      <c r="B5" s="104"/>
      <c r="C5" s="104"/>
      <c r="D5" s="104"/>
      <c r="E5" s="104"/>
      <c r="F5" s="104"/>
      <c r="G5" s="104"/>
      <c r="H5" s="104"/>
      <c r="I5" s="104"/>
      <c r="J5" s="104"/>
      <c r="K5" s="105"/>
    </row>
    <row r="6" spans="1:11">
      <c r="A6" s="21"/>
      <c r="B6" s="22"/>
      <c r="C6" s="22"/>
      <c r="D6" s="22"/>
      <c r="E6" s="22"/>
      <c r="F6" s="22"/>
      <c r="G6" s="22"/>
      <c r="H6" s="22"/>
      <c r="I6" s="22"/>
      <c r="J6" s="22"/>
      <c r="K6" s="23"/>
    </row>
    <row r="7" spans="1:11" ht="15">
      <c r="A7" s="72" t="s">
        <v>0</v>
      </c>
      <c r="B7" s="25" t="s">
        <v>74</v>
      </c>
      <c r="C7" s="25" t="s">
        <v>75</v>
      </c>
      <c r="D7" s="25" t="s">
        <v>76</v>
      </c>
      <c r="E7" s="26" t="s">
        <v>131</v>
      </c>
      <c r="F7" s="27"/>
      <c r="G7" s="70" t="s">
        <v>77</v>
      </c>
      <c r="H7" s="25" t="s">
        <v>76</v>
      </c>
      <c r="I7" s="26" t="s">
        <v>131</v>
      </c>
      <c r="J7" s="73" t="s">
        <v>78</v>
      </c>
      <c r="K7" s="74" t="s">
        <v>79</v>
      </c>
    </row>
    <row r="8" spans="1:11" ht="15">
      <c r="A8" s="28" t="s">
        <v>80</v>
      </c>
      <c r="B8" s="29">
        <v>14</v>
      </c>
      <c r="C8" s="29">
        <v>24</v>
      </c>
      <c r="D8" s="29">
        <v>48</v>
      </c>
      <c r="E8" s="30">
        <v>13</v>
      </c>
      <c r="F8" s="27"/>
      <c r="G8" s="31" t="s">
        <v>6</v>
      </c>
      <c r="H8" s="32">
        <v>388</v>
      </c>
      <c r="I8" s="33">
        <v>244</v>
      </c>
      <c r="J8" s="75">
        <v>12</v>
      </c>
      <c r="K8" s="76">
        <v>7</v>
      </c>
    </row>
    <row r="9" spans="1:11" ht="15">
      <c r="A9" s="28" t="s">
        <v>81</v>
      </c>
      <c r="B9" s="29">
        <v>899</v>
      </c>
      <c r="C9" s="29">
        <v>800</v>
      </c>
      <c r="D9" s="29">
        <v>753</v>
      </c>
      <c r="E9" s="30">
        <v>745</v>
      </c>
      <c r="F9" s="27"/>
      <c r="G9" s="31" t="s">
        <v>7</v>
      </c>
      <c r="H9" s="32">
        <v>4876</v>
      </c>
      <c r="I9" s="33">
        <v>3315</v>
      </c>
      <c r="J9" s="75">
        <v>13</v>
      </c>
      <c r="K9" s="76">
        <v>50</v>
      </c>
    </row>
    <row r="10" spans="1:11" ht="15">
      <c r="A10" s="28" t="s">
        <v>82</v>
      </c>
      <c r="B10" s="29">
        <v>147</v>
      </c>
      <c r="C10" s="29">
        <v>154</v>
      </c>
      <c r="D10" s="29">
        <v>145</v>
      </c>
      <c r="E10" s="30">
        <v>1</v>
      </c>
      <c r="F10" s="27"/>
      <c r="G10" s="34" t="s">
        <v>9</v>
      </c>
      <c r="H10" s="35">
        <v>1586</v>
      </c>
      <c r="I10" s="36">
        <v>1336</v>
      </c>
      <c r="J10" s="75">
        <v>14</v>
      </c>
      <c r="K10" s="76">
        <v>187</v>
      </c>
    </row>
    <row r="11" spans="1:11" ht="15">
      <c r="A11" s="28" t="s">
        <v>83</v>
      </c>
      <c r="B11" s="23">
        <v>6785</v>
      </c>
      <c r="C11" s="23">
        <v>6260</v>
      </c>
      <c r="D11" s="23">
        <v>5555</v>
      </c>
      <c r="E11" s="30">
        <v>3680</v>
      </c>
      <c r="F11" s="27"/>
      <c r="J11" s="75">
        <v>15</v>
      </c>
      <c r="K11" s="76">
        <v>546</v>
      </c>
    </row>
    <row r="12" spans="1:11" ht="15">
      <c r="A12" s="28" t="s">
        <v>84</v>
      </c>
      <c r="B12" s="23">
        <v>365</v>
      </c>
      <c r="C12" s="23">
        <v>365</v>
      </c>
      <c r="D12" s="23">
        <v>330</v>
      </c>
      <c r="E12" s="30">
        <v>0</v>
      </c>
      <c r="F12" s="27"/>
      <c r="G12" s="24"/>
      <c r="H12" s="24"/>
      <c r="I12" s="23"/>
      <c r="J12" s="75">
        <v>16</v>
      </c>
      <c r="K12" s="76">
        <v>1079</v>
      </c>
    </row>
    <row r="13" spans="1:11" ht="15">
      <c r="A13" s="37" t="s">
        <v>85</v>
      </c>
      <c r="B13" s="38">
        <v>8210</v>
      </c>
      <c r="C13" s="38">
        <v>7603</v>
      </c>
      <c r="D13" s="38">
        <v>6831</v>
      </c>
      <c r="E13" s="39">
        <v>4439</v>
      </c>
      <c r="F13" s="27"/>
      <c r="G13" s="40" t="s">
        <v>86</v>
      </c>
      <c r="H13" s="77">
        <v>0.94872318692543411</v>
      </c>
      <c r="I13" s="23"/>
      <c r="J13" s="75">
        <v>17</v>
      </c>
      <c r="K13" s="76">
        <v>1690</v>
      </c>
    </row>
    <row r="14" spans="1:11" ht="15">
      <c r="A14" s="28" t="s">
        <v>87</v>
      </c>
      <c r="B14" s="29">
        <v>27</v>
      </c>
      <c r="C14" s="29">
        <v>22</v>
      </c>
      <c r="D14" s="32">
        <v>19</v>
      </c>
      <c r="E14" s="33">
        <v>11</v>
      </c>
      <c r="F14" s="27"/>
      <c r="G14" s="41" t="s">
        <v>88</v>
      </c>
      <c r="H14" s="42">
        <v>5.1276813074565886E-2</v>
      </c>
      <c r="I14" s="43"/>
      <c r="J14" s="75">
        <v>18</v>
      </c>
      <c r="K14" s="76">
        <v>1095</v>
      </c>
    </row>
    <row r="15" spans="1:11" ht="15">
      <c r="A15" s="28" t="s">
        <v>89</v>
      </c>
      <c r="B15" s="44">
        <v>0</v>
      </c>
      <c r="C15" s="44">
        <v>0</v>
      </c>
      <c r="D15" s="44">
        <v>0</v>
      </c>
      <c r="E15" s="33">
        <v>445</v>
      </c>
      <c r="F15" s="27"/>
      <c r="G15" s="24"/>
      <c r="H15" s="24"/>
      <c r="I15" s="22"/>
      <c r="J15" s="75">
        <v>19</v>
      </c>
      <c r="K15" s="76">
        <v>208</v>
      </c>
    </row>
    <row r="16" spans="1:11" ht="15">
      <c r="A16" s="45" t="s">
        <v>90</v>
      </c>
      <c r="B16" s="46">
        <v>8237</v>
      </c>
      <c r="C16" s="46">
        <v>7625</v>
      </c>
      <c r="D16" s="46">
        <v>6850</v>
      </c>
      <c r="E16" s="47">
        <v>4895</v>
      </c>
      <c r="F16" s="22"/>
      <c r="G16" s="24"/>
      <c r="H16" s="24"/>
      <c r="I16" s="22"/>
      <c r="J16" s="75">
        <v>20</v>
      </c>
      <c r="K16" s="76">
        <v>33</v>
      </c>
    </row>
    <row r="17" spans="1:11">
      <c r="A17" s="21"/>
      <c r="B17" s="22"/>
      <c r="C17" s="22"/>
      <c r="D17" s="22"/>
      <c r="E17" s="22"/>
      <c r="F17" s="22"/>
      <c r="G17" s="24"/>
      <c r="H17" s="24"/>
      <c r="I17" s="22"/>
      <c r="J17" s="78">
        <v>21</v>
      </c>
      <c r="K17" s="79">
        <v>0</v>
      </c>
    </row>
    <row r="18" spans="1:11">
      <c r="A18" s="21"/>
      <c r="B18" s="22"/>
      <c r="C18" s="22"/>
      <c r="D18" s="22"/>
      <c r="E18" s="22"/>
      <c r="F18" s="22"/>
      <c r="G18" s="24"/>
      <c r="H18" s="24"/>
      <c r="I18" s="22"/>
      <c r="J18" s="23"/>
      <c r="K18" s="23"/>
    </row>
    <row r="19" spans="1:11" ht="15">
      <c r="A19" s="80" t="s">
        <v>11</v>
      </c>
      <c r="B19" s="106" t="s">
        <v>91</v>
      </c>
      <c r="C19" s="107"/>
      <c r="F19" s="81"/>
      <c r="G19" s="108" t="s">
        <v>92</v>
      </c>
      <c r="H19" s="109"/>
      <c r="I19" s="109"/>
      <c r="J19" s="109"/>
      <c r="K19" s="110"/>
    </row>
    <row r="20" spans="1:11" ht="15">
      <c r="A20" s="82" t="s">
        <v>27</v>
      </c>
      <c r="B20" s="83">
        <v>2122</v>
      </c>
      <c r="C20" s="48">
        <v>0.4335035750766088</v>
      </c>
      <c r="D20" s="49"/>
      <c r="E20" s="49"/>
      <c r="F20" s="84"/>
      <c r="G20" s="111" t="s">
        <v>93</v>
      </c>
      <c r="H20" s="112"/>
      <c r="I20" s="115" t="s">
        <v>1</v>
      </c>
      <c r="J20" s="115"/>
      <c r="K20" s="50">
        <v>0.27170582226762002</v>
      </c>
    </row>
    <row r="21" spans="1:11" ht="15">
      <c r="A21" s="82" t="s">
        <v>28</v>
      </c>
      <c r="B21" s="83">
        <v>1888</v>
      </c>
      <c r="C21" s="48">
        <v>0.38569969356486211</v>
      </c>
      <c r="D21" s="49"/>
      <c r="E21" s="49"/>
      <c r="F21" s="84"/>
      <c r="G21" s="111"/>
      <c r="H21" s="112"/>
      <c r="I21" s="115" t="s">
        <v>94</v>
      </c>
      <c r="J21" s="115"/>
      <c r="K21" s="50">
        <v>0.17058222676200205</v>
      </c>
    </row>
    <row r="22" spans="1:11" ht="15">
      <c r="A22" s="82" t="s">
        <v>29</v>
      </c>
      <c r="B22" s="83">
        <v>160</v>
      </c>
      <c r="C22" s="48">
        <v>3.268641470888662E-2</v>
      </c>
      <c r="D22" s="49"/>
      <c r="E22" s="49"/>
      <c r="F22" s="84"/>
      <c r="G22" s="111"/>
      <c r="H22" s="112"/>
      <c r="I22" s="112" t="s">
        <v>2</v>
      </c>
      <c r="J22" s="112"/>
      <c r="K22" s="50">
        <v>0.49662921348314609</v>
      </c>
    </row>
    <row r="23" spans="1:11" ht="15">
      <c r="A23" s="82" t="s">
        <v>31</v>
      </c>
      <c r="B23" s="83">
        <v>98</v>
      </c>
      <c r="C23" s="48">
        <v>2.0020429009193055E-2</v>
      </c>
      <c r="D23" s="49"/>
      <c r="E23" s="49"/>
      <c r="F23" s="84"/>
      <c r="G23" s="111"/>
      <c r="H23" s="112"/>
      <c r="I23" s="115" t="s">
        <v>3</v>
      </c>
      <c r="J23" s="115"/>
      <c r="K23" s="50">
        <v>4.6169560776302347E-2</v>
      </c>
    </row>
    <row r="24" spans="1:11" ht="15">
      <c r="A24" s="82" t="s">
        <v>30</v>
      </c>
      <c r="B24" s="83">
        <v>97</v>
      </c>
      <c r="C24" s="48">
        <v>1.9816138917262513E-2</v>
      </c>
      <c r="D24" s="49"/>
      <c r="E24" s="49"/>
      <c r="F24" s="84"/>
      <c r="G24" s="111"/>
      <c r="H24" s="112"/>
      <c r="I24" s="112" t="s">
        <v>4</v>
      </c>
      <c r="J24" s="112"/>
      <c r="K24" s="50">
        <v>7.763023493360572E-3</v>
      </c>
    </row>
    <row r="25" spans="1:11" ht="15">
      <c r="A25" s="82" t="s">
        <v>32</v>
      </c>
      <c r="B25" s="83">
        <v>63</v>
      </c>
      <c r="C25" s="48">
        <v>1.2870275791624107E-2</v>
      </c>
      <c r="D25" s="49"/>
      <c r="E25" s="49"/>
      <c r="F25" s="84"/>
      <c r="G25" s="113"/>
      <c r="H25" s="114"/>
      <c r="I25" s="114" t="s">
        <v>5</v>
      </c>
      <c r="J25" s="114"/>
      <c r="K25" s="51">
        <v>7.1501532175689483E-3</v>
      </c>
    </row>
    <row r="26" spans="1:11">
      <c r="A26" s="82" t="s">
        <v>33</v>
      </c>
      <c r="B26" s="83">
        <v>55</v>
      </c>
      <c r="C26" s="48">
        <v>1.1235955056179775E-2</v>
      </c>
      <c r="D26" s="49"/>
      <c r="E26" s="49"/>
      <c r="F26" s="84"/>
      <c r="G26" s="52"/>
      <c r="H26" s="53"/>
      <c r="I26" s="53"/>
      <c r="J26" s="53"/>
      <c r="K26" s="54"/>
    </row>
    <row r="27" spans="1:11" ht="15">
      <c r="A27" s="82" t="s">
        <v>35</v>
      </c>
      <c r="B27" s="83">
        <v>50</v>
      </c>
      <c r="C27" s="48">
        <v>1.0214504596527068E-2</v>
      </c>
      <c r="D27" s="49"/>
      <c r="E27" s="49"/>
      <c r="F27" s="84"/>
      <c r="G27" s="116" t="s">
        <v>95</v>
      </c>
      <c r="H27" s="117"/>
      <c r="I27" s="117" t="s">
        <v>1</v>
      </c>
      <c r="J27" s="117"/>
      <c r="K27" s="55">
        <v>0.34954034729315631</v>
      </c>
    </row>
    <row r="28" spans="1:11" ht="15">
      <c r="A28" s="82" t="s">
        <v>37</v>
      </c>
      <c r="B28" s="83">
        <v>39</v>
      </c>
      <c r="C28" s="48">
        <v>7.9673135852911126E-3</v>
      </c>
      <c r="D28" s="49"/>
      <c r="E28" s="49"/>
      <c r="F28" s="84"/>
      <c r="G28" s="116"/>
      <c r="H28" s="117"/>
      <c r="I28" s="115" t="s">
        <v>94</v>
      </c>
      <c r="J28" s="115"/>
      <c r="K28" s="55">
        <v>0.12339121552604698</v>
      </c>
    </row>
    <row r="29" spans="1:11" ht="15">
      <c r="A29" s="82" t="s">
        <v>34</v>
      </c>
      <c r="B29" s="83">
        <v>33</v>
      </c>
      <c r="C29" s="48">
        <v>6.7415730337078653E-3</v>
      </c>
      <c r="D29" s="49"/>
      <c r="E29" s="49"/>
      <c r="F29" s="84"/>
      <c r="G29" s="116"/>
      <c r="H29" s="117"/>
      <c r="I29" s="117" t="s">
        <v>2</v>
      </c>
      <c r="J29" s="117"/>
      <c r="K29" s="55">
        <v>0.476608784473953</v>
      </c>
    </row>
    <row r="30" spans="1:11" ht="15">
      <c r="A30" s="85" t="s">
        <v>96</v>
      </c>
      <c r="B30" s="86">
        <v>290</v>
      </c>
      <c r="C30" s="56">
        <v>5.9244126659856997E-2</v>
      </c>
      <c r="D30" s="49"/>
      <c r="E30" s="49"/>
      <c r="F30" s="84"/>
      <c r="G30" s="118"/>
      <c r="H30" s="119"/>
      <c r="I30" s="119" t="s">
        <v>3</v>
      </c>
      <c r="J30" s="119"/>
      <c r="K30" s="57">
        <v>5.0459652706843716E-2</v>
      </c>
    </row>
    <row r="31" spans="1:11" ht="15">
      <c r="A31" s="84"/>
      <c r="B31" s="83"/>
      <c r="C31" s="49"/>
      <c r="D31" s="84"/>
      <c r="E31" s="71"/>
      <c r="F31" s="71"/>
      <c r="G31" s="71"/>
      <c r="H31" s="58"/>
      <c r="I31" s="23"/>
      <c r="J31" s="24"/>
      <c r="K31" s="24"/>
    </row>
    <row r="32" spans="1:11" ht="15">
      <c r="A32" s="84"/>
      <c r="B32" s="83"/>
      <c r="C32" s="49"/>
      <c r="D32" s="84"/>
      <c r="E32" s="71"/>
      <c r="F32" s="71"/>
      <c r="G32" s="71"/>
      <c r="H32" s="58"/>
      <c r="I32" s="23"/>
      <c r="J32" s="24"/>
      <c r="K32" s="24"/>
    </row>
    <row r="33" spans="1:11" ht="15">
      <c r="D33" s="81"/>
      <c r="E33" s="24"/>
      <c r="F33" s="24"/>
      <c r="G33" s="24"/>
      <c r="H33" s="24"/>
      <c r="I33" s="23"/>
    </row>
    <row r="34" spans="1:11" ht="30">
      <c r="A34" s="120" t="s">
        <v>97</v>
      </c>
      <c r="B34" s="121"/>
      <c r="C34" s="121"/>
      <c r="D34" s="121"/>
      <c r="E34" s="59" t="s">
        <v>79</v>
      </c>
      <c r="F34" s="23"/>
      <c r="G34" s="122" t="s">
        <v>98</v>
      </c>
      <c r="H34" s="123"/>
      <c r="I34" s="60" t="s">
        <v>99</v>
      </c>
      <c r="J34" s="60" t="s">
        <v>100</v>
      </c>
      <c r="K34" s="61" t="s">
        <v>101</v>
      </c>
    </row>
    <row r="35" spans="1:11" ht="15">
      <c r="A35" s="124" t="s">
        <v>102</v>
      </c>
      <c r="B35" s="125"/>
      <c r="C35" s="125"/>
      <c r="D35" s="125"/>
      <c r="E35" s="62">
        <v>5</v>
      </c>
      <c r="F35" s="23"/>
      <c r="G35" s="126" t="s">
        <v>103</v>
      </c>
      <c r="H35" s="127"/>
      <c r="I35" s="87">
        <v>338</v>
      </c>
      <c r="J35" s="87">
        <v>838</v>
      </c>
      <c r="K35" s="88">
        <v>0.40334128878281622</v>
      </c>
    </row>
    <row r="36" spans="1:11" ht="15">
      <c r="A36" s="124" t="s">
        <v>104</v>
      </c>
      <c r="B36" s="125"/>
      <c r="C36" s="125"/>
      <c r="D36" s="125"/>
      <c r="E36" s="62">
        <v>3</v>
      </c>
      <c r="F36" s="23"/>
      <c r="G36" s="126" t="s">
        <v>105</v>
      </c>
      <c r="H36" s="127"/>
      <c r="I36" s="87">
        <v>561</v>
      </c>
      <c r="J36" s="87">
        <v>1186</v>
      </c>
      <c r="K36" s="88">
        <v>0.47301854974704888</v>
      </c>
    </row>
    <row r="37" spans="1:11" ht="15">
      <c r="A37" s="124" t="s">
        <v>106</v>
      </c>
      <c r="B37" s="125"/>
      <c r="C37" s="125"/>
      <c r="D37" s="125"/>
      <c r="E37" s="63">
        <v>4</v>
      </c>
      <c r="F37" s="23"/>
      <c r="G37" s="126" t="s">
        <v>107</v>
      </c>
      <c r="H37" s="127"/>
      <c r="I37" s="87">
        <v>549</v>
      </c>
      <c r="J37" s="87">
        <v>854</v>
      </c>
      <c r="K37" s="88">
        <v>0.6428571428571429</v>
      </c>
    </row>
    <row r="38" spans="1:11" ht="15">
      <c r="A38" s="124" t="s">
        <v>108</v>
      </c>
      <c r="B38" s="125"/>
      <c r="C38" s="125"/>
      <c r="D38" s="125"/>
      <c r="E38" s="63">
        <v>2</v>
      </c>
      <c r="F38" s="23"/>
      <c r="G38" s="126" t="s">
        <v>109</v>
      </c>
      <c r="H38" s="127"/>
      <c r="I38" s="87">
        <v>543</v>
      </c>
      <c r="J38" s="87">
        <v>731</v>
      </c>
      <c r="K38" s="89">
        <v>0.7428180574555403</v>
      </c>
    </row>
    <row r="39" spans="1:11" ht="15">
      <c r="A39" s="124" t="s">
        <v>110</v>
      </c>
      <c r="B39" s="125"/>
      <c r="C39" s="125"/>
      <c r="D39" s="125"/>
      <c r="E39" s="63">
        <v>71</v>
      </c>
      <c r="F39" s="23"/>
      <c r="G39" s="126" t="s">
        <v>111</v>
      </c>
      <c r="H39" s="127"/>
      <c r="I39" s="87">
        <v>223</v>
      </c>
      <c r="J39" s="87">
        <v>544</v>
      </c>
      <c r="K39" s="88">
        <v>0.40992647058823528</v>
      </c>
    </row>
    <row r="40" spans="1:11" ht="15">
      <c r="A40" s="124" t="s">
        <v>112</v>
      </c>
      <c r="B40" s="125"/>
      <c r="C40" s="125"/>
      <c r="D40" s="125"/>
      <c r="E40" s="63">
        <v>4</v>
      </c>
      <c r="F40" s="23"/>
      <c r="G40" s="126" t="s">
        <v>113</v>
      </c>
      <c r="H40" s="127"/>
      <c r="I40" s="87">
        <v>375</v>
      </c>
      <c r="J40" s="87">
        <v>682</v>
      </c>
      <c r="K40" s="88">
        <v>0.54985337243401755</v>
      </c>
    </row>
    <row r="41" spans="1:11" ht="15">
      <c r="A41" s="124" t="s">
        <v>114</v>
      </c>
      <c r="B41" s="125"/>
      <c r="C41" s="125"/>
      <c r="D41" s="125"/>
      <c r="E41" s="63">
        <v>2</v>
      </c>
      <c r="F41" s="23"/>
      <c r="G41" s="126" t="s">
        <v>115</v>
      </c>
      <c r="H41" s="127"/>
      <c r="I41" s="87">
        <v>395</v>
      </c>
      <c r="J41" s="87">
        <v>953</v>
      </c>
      <c r="K41" s="88">
        <v>0.41448058761804829</v>
      </c>
    </row>
    <row r="42" spans="1:11" ht="15">
      <c r="A42" s="124" t="s">
        <v>116</v>
      </c>
      <c r="B42" s="125"/>
      <c r="C42" s="125"/>
      <c r="D42" s="125"/>
      <c r="E42" s="63">
        <v>10</v>
      </c>
      <c r="F42" s="23"/>
      <c r="G42" s="126" t="s">
        <v>117</v>
      </c>
      <c r="H42" s="127"/>
      <c r="I42" s="87">
        <v>559</v>
      </c>
      <c r="J42" s="90">
        <v>1038</v>
      </c>
      <c r="K42" s="88">
        <v>0.53853564547206167</v>
      </c>
    </row>
    <row r="43" spans="1:11" ht="15">
      <c r="A43" s="124" t="s">
        <v>118</v>
      </c>
      <c r="B43" s="125"/>
      <c r="C43" s="125"/>
      <c r="D43" s="125"/>
      <c r="E43" s="63">
        <v>22</v>
      </c>
      <c r="F43" s="23"/>
      <c r="G43" s="126" t="s">
        <v>119</v>
      </c>
      <c r="H43" s="127"/>
      <c r="I43" s="87">
        <v>608</v>
      </c>
      <c r="J43" s="87">
        <v>863</v>
      </c>
      <c r="K43" s="88">
        <v>0.70451911935110079</v>
      </c>
    </row>
    <row r="44" spans="1:11" ht="15">
      <c r="A44" s="124" t="s">
        <v>120</v>
      </c>
      <c r="B44" s="125"/>
      <c r="C44" s="125"/>
      <c r="D44" s="125"/>
      <c r="E44" s="62">
        <v>18</v>
      </c>
      <c r="F44" s="23"/>
      <c r="G44" s="126" t="s">
        <v>121</v>
      </c>
      <c r="H44" s="127"/>
      <c r="I44" s="87">
        <v>425</v>
      </c>
      <c r="J44" s="87">
        <v>746</v>
      </c>
      <c r="K44" s="88">
        <v>0.56970509383378021</v>
      </c>
    </row>
    <row r="45" spans="1:11" ht="15">
      <c r="A45" s="124"/>
      <c r="B45" s="125"/>
      <c r="C45" s="125"/>
      <c r="D45" s="125"/>
      <c r="E45" s="62"/>
      <c r="F45" s="23"/>
      <c r="G45" s="126" t="s">
        <v>122</v>
      </c>
      <c r="H45" s="127"/>
      <c r="I45" s="87">
        <v>319</v>
      </c>
      <c r="J45" s="87">
        <v>578</v>
      </c>
      <c r="K45" s="88">
        <v>0.55190311418685123</v>
      </c>
    </row>
    <row r="46" spans="1:11" ht="15.75">
      <c r="A46" s="129" t="s">
        <v>123</v>
      </c>
      <c r="B46" s="130"/>
      <c r="C46" s="130"/>
      <c r="D46" s="130"/>
      <c r="E46" s="64">
        <v>141</v>
      </c>
      <c r="F46" s="23"/>
      <c r="G46" s="91" t="s">
        <v>124</v>
      </c>
      <c r="H46" s="92"/>
      <c r="I46" s="65">
        <v>4895</v>
      </c>
      <c r="J46" s="65">
        <v>9013</v>
      </c>
      <c r="K46" s="66">
        <v>0.54310440474869637</v>
      </c>
    </row>
    <row r="47" spans="1:11" ht="15.75">
      <c r="A47" s="67"/>
      <c r="B47" s="68"/>
      <c r="C47" s="23"/>
      <c r="D47" s="23"/>
      <c r="E47" s="23"/>
      <c r="F47" s="23"/>
      <c r="G47" s="23"/>
      <c r="H47" s="23"/>
      <c r="I47" s="131" t="s">
        <v>132</v>
      </c>
      <c r="J47" s="131"/>
      <c r="K47" s="69">
        <v>1</v>
      </c>
    </row>
    <row r="48" spans="1:11">
      <c r="A48" s="67" t="s">
        <v>133</v>
      </c>
      <c r="B48" s="24"/>
      <c r="C48" s="24"/>
      <c r="D48" s="24"/>
      <c r="E48" s="24"/>
      <c r="F48" s="24"/>
      <c r="G48" s="24"/>
      <c r="H48" s="24"/>
      <c r="I48" s="128" t="s">
        <v>134</v>
      </c>
      <c r="J48" s="128"/>
      <c r="K48" s="93">
        <v>1</v>
      </c>
    </row>
    <row r="49" spans="1:11">
      <c r="A49" s="67" t="s">
        <v>135</v>
      </c>
      <c r="B49" s="24"/>
      <c r="C49" s="24"/>
      <c r="D49" s="24"/>
      <c r="E49" s="24"/>
      <c r="F49" s="24"/>
      <c r="G49" s="24"/>
      <c r="H49" s="24"/>
      <c r="I49" s="128" t="s">
        <v>136</v>
      </c>
      <c r="J49" s="128"/>
      <c r="K49" s="93">
        <v>1</v>
      </c>
    </row>
    <row r="50" spans="1:1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1:1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1:1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</row>
  </sheetData>
  <mergeCells count="47">
    <mergeCell ref="I48:J48"/>
    <mergeCell ref="I49:J49"/>
    <mergeCell ref="A44:D44"/>
    <mergeCell ref="G44:H44"/>
    <mergeCell ref="A45:D45"/>
    <mergeCell ref="G45:H45"/>
    <mergeCell ref="A46:D46"/>
    <mergeCell ref="I47:J47"/>
    <mergeCell ref="A41:D41"/>
    <mergeCell ref="G41:H41"/>
    <mergeCell ref="A42:D42"/>
    <mergeCell ref="G42:H42"/>
    <mergeCell ref="A43:D43"/>
    <mergeCell ref="G43:H43"/>
    <mergeCell ref="A38:D38"/>
    <mergeCell ref="G38:H38"/>
    <mergeCell ref="A39:D39"/>
    <mergeCell ref="G39:H39"/>
    <mergeCell ref="A40:D40"/>
    <mergeCell ref="G40:H40"/>
    <mergeCell ref="A35:D35"/>
    <mergeCell ref="G35:H35"/>
    <mergeCell ref="A36:D36"/>
    <mergeCell ref="G36:H36"/>
    <mergeCell ref="A37:D37"/>
    <mergeCell ref="G37:H37"/>
    <mergeCell ref="G27:H30"/>
    <mergeCell ref="I27:J27"/>
    <mergeCell ref="I28:J28"/>
    <mergeCell ref="I29:J29"/>
    <mergeCell ref="I30:J30"/>
    <mergeCell ref="A34:D34"/>
    <mergeCell ref="G34:H34"/>
    <mergeCell ref="G20:H25"/>
    <mergeCell ref="I20:J20"/>
    <mergeCell ref="I21:J21"/>
    <mergeCell ref="I22:J22"/>
    <mergeCell ref="I23:J23"/>
    <mergeCell ref="I24:J24"/>
    <mergeCell ref="I25:J25"/>
    <mergeCell ref="A1:K1"/>
    <mergeCell ref="A2:K2"/>
    <mergeCell ref="A3:K3"/>
    <mergeCell ref="A4:K4"/>
    <mergeCell ref="A5:K5"/>
    <mergeCell ref="B19:C19"/>
    <mergeCell ref="G19:K19"/>
  </mergeCells>
  <conditionalFormatting sqref="K20:K25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{4DC2BBBE-3CD1-4FE7-BB07-B90B070A72AD}</x14:id>
        </ext>
      </extLst>
    </cfRule>
  </conditionalFormatting>
  <conditionalFormatting sqref="I35:I45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{58451BA5-440B-4327-838B-11C27DCD544A}</x14:id>
        </ext>
      </extLst>
    </cfRule>
  </conditionalFormatting>
  <conditionalFormatting sqref="E35:E45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{CFF70ED7-65C2-4142-B9E4-DC83335FC57C}</x14:id>
        </ext>
      </extLst>
    </cfRule>
  </conditionalFormatting>
  <conditionalFormatting sqref="H13:H14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{203828AD-2772-423F-9C98-CEF24E1515A6}</x14:id>
        </ext>
      </extLst>
    </cfRule>
  </conditionalFormatting>
  <conditionalFormatting sqref="K8:K17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{44AA506D-192C-4560-8392-88B75F066FA9}</x14:id>
        </ext>
      </extLst>
    </cfRule>
  </conditionalFormatting>
  <conditionalFormatting sqref="C20:C32 D20:E30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{1642111E-C326-430B-9D1D-5DDDD169131E}</x14:id>
        </ext>
      </extLst>
    </cfRule>
  </conditionalFormatting>
  <conditionalFormatting sqref="K27:K30 H31:H32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{4A7DC02C-08E4-4163-B834-B04A3CD20707}</x14:id>
        </ext>
      </extLst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DC2BBBE-3CD1-4FE7-BB07-B90B070A72AD}">
            <x14:dataBar minLength="0" maxLength="100" negativeBarColorSameAsPositive="1" axisPosition="none">
              <x14:cfvo type="min"/>
              <x14:cfvo type="max"/>
            </x14:dataBar>
          </x14:cfRule>
          <xm:sqref>K20:K25</xm:sqref>
        </x14:conditionalFormatting>
        <x14:conditionalFormatting xmlns:xm="http://schemas.microsoft.com/office/excel/2006/main">
          <x14:cfRule type="dataBar" id="{58451BA5-440B-4327-838B-11C27DCD544A}">
            <x14:dataBar minLength="0" maxLength="100" negativeBarColorSameAsPositive="1" axisPosition="none">
              <x14:cfvo type="min"/>
              <x14:cfvo type="max"/>
            </x14:dataBar>
          </x14:cfRule>
          <xm:sqref>I35:I45</xm:sqref>
        </x14:conditionalFormatting>
        <x14:conditionalFormatting xmlns:xm="http://schemas.microsoft.com/office/excel/2006/main">
          <x14:cfRule type="dataBar" id="{CFF70ED7-65C2-4142-B9E4-DC83335FC57C}">
            <x14:dataBar minLength="0" maxLength="100" negativeBarColorSameAsPositive="1" axisPosition="none">
              <x14:cfvo type="min"/>
              <x14:cfvo type="max"/>
            </x14:dataBar>
          </x14:cfRule>
          <xm:sqref>E35:E45</xm:sqref>
        </x14:conditionalFormatting>
        <x14:conditionalFormatting xmlns:xm="http://schemas.microsoft.com/office/excel/2006/main">
          <x14:cfRule type="dataBar" id="{203828AD-2772-423F-9C98-CEF24E1515A6}">
            <x14:dataBar minLength="0" maxLength="100" negativeBarColorSameAsPositive="1" axisPosition="none">
              <x14:cfvo type="min"/>
              <x14:cfvo type="max"/>
            </x14:dataBar>
          </x14:cfRule>
          <xm:sqref>H13:H14</xm:sqref>
        </x14:conditionalFormatting>
        <x14:conditionalFormatting xmlns:xm="http://schemas.microsoft.com/office/excel/2006/main">
          <x14:cfRule type="dataBar" id="{44AA506D-192C-4560-8392-88B75F066FA9}">
            <x14:dataBar minLength="0" maxLength="100" negativeBarColorSameAsPositive="1" axisPosition="none">
              <x14:cfvo type="min"/>
              <x14:cfvo type="max"/>
            </x14:dataBar>
          </x14:cfRule>
          <xm:sqref>K8:K17</xm:sqref>
        </x14:conditionalFormatting>
        <x14:conditionalFormatting xmlns:xm="http://schemas.microsoft.com/office/excel/2006/main">
          <x14:cfRule type="dataBar" id="{1642111E-C326-430B-9D1D-5DDDD169131E}">
            <x14:dataBar minLength="0" maxLength="100" negativeBarColorSameAsPositive="1" axisPosition="none">
              <x14:cfvo type="min"/>
              <x14:cfvo type="max"/>
            </x14:dataBar>
          </x14:cfRule>
          <xm:sqref>C20:C32 D20:E30</xm:sqref>
        </x14:conditionalFormatting>
        <x14:conditionalFormatting xmlns:xm="http://schemas.microsoft.com/office/excel/2006/main">
          <x14:cfRule type="dataBar" id="{4A7DC02C-08E4-4163-B834-B04A3CD20707}">
            <x14:dataBar minLength="0" maxLength="100" negativeBarColorSameAsPositive="1" axisPosition="none">
              <x14:cfvo type="min"/>
              <x14:cfvo type="max"/>
            </x14:dataBar>
          </x14:cfRule>
          <xm:sqref>K27:K30 H31:H32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zoomScaleNormal="100" workbookViewId="0">
      <selection sqref="A1:N1"/>
    </sheetView>
  </sheetViews>
  <sheetFormatPr defaultRowHeight="15"/>
  <cols>
    <col min="1" max="1" width="65.42578125" style="16" bestFit="1" customWidth="1"/>
    <col min="2" max="2" width="9.140625" style="15"/>
    <col min="3" max="3" width="9.140625" style="9"/>
    <col min="4" max="4" width="10" style="9" customWidth="1"/>
    <col min="5" max="7" width="9.140625" style="9"/>
    <col min="8" max="8" width="9.140625" style="10"/>
    <col min="9" max="9" width="9.140625" style="9" customWidth="1"/>
    <col min="10" max="10" width="2.85546875" style="9" customWidth="1"/>
    <col min="11" max="11" width="9.140625" style="9"/>
    <col min="12" max="12" width="10" style="9" customWidth="1"/>
    <col min="13" max="16384" width="9.140625" style="9"/>
  </cols>
  <sheetData>
    <row r="1" spans="1:14" ht="17.25">
      <c r="A1" s="138" t="s">
        <v>10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>
      <c r="A2" s="139" t="s">
        <v>26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4" ht="18">
      <c r="A3" s="140" t="s">
        <v>25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>
      <c r="A4" s="2"/>
      <c r="B4" s="2"/>
      <c r="C4" s="2"/>
      <c r="D4" s="2"/>
      <c r="E4" s="3"/>
    </row>
    <row r="5" spans="1:14" ht="15.75">
      <c r="A5" s="132" t="s">
        <v>127</v>
      </c>
      <c r="B5" s="133"/>
      <c r="C5" s="133"/>
      <c r="D5" s="133"/>
      <c r="E5" s="133"/>
      <c r="F5" s="133"/>
      <c r="G5" s="133"/>
      <c r="H5" s="133"/>
      <c r="I5" s="134"/>
      <c r="K5" s="135" t="s">
        <v>23</v>
      </c>
      <c r="L5" s="136"/>
      <c r="M5" s="136"/>
      <c r="N5" s="137"/>
    </row>
    <row r="7" spans="1:14" ht="60">
      <c r="A7" s="11" t="s">
        <v>11</v>
      </c>
      <c r="B7" s="12" t="s">
        <v>19</v>
      </c>
      <c r="C7" s="12" t="s">
        <v>12</v>
      </c>
      <c r="D7" s="12" t="s">
        <v>13</v>
      </c>
      <c r="E7" s="12" t="s">
        <v>20</v>
      </c>
      <c r="F7" s="12" t="s">
        <v>21</v>
      </c>
      <c r="G7" s="12" t="s">
        <v>22</v>
      </c>
      <c r="H7" s="11" t="s">
        <v>8</v>
      </c>
      <c r="I7" s="11" t="s">
        <v>14</v>
      </c>
      <c r="K7" s="12" t="s">
        <v>12</v>
      </c>
      <c r="L7" s="12" t="s">
        <v>13</v>
      </c>
      <c r="M7" s="11" t="s">
        <v>8</v>
      </c>
      <c r="N7" s="11" t="s">
        <v>14</v>
      </c>
    </row>
    <row r="8" spans="1:14">
      <c r="A8" s="5" t="s">
        <v>27</v>
      </c>
      <c r="B8" s="6">
        <v>6</v>
      </c>
      <c r="C8" s="19">
        <v>430</v>
      </c>
      <c r="D8" s="19">
        <v>1524</v>
      </c>
      <c r="E8" s="6">
        <v>38</v>
      </c>
      <c r="F8" s="6">
        <v>124</v>
      </c>
      <c r="G8" s="6">
        <v>0</v>
      </c>
      <c r="H8" s="6">
        <f t="shared" ref="H8:H52" si="0">SUM(B8:G8)</f>
        <v>2122</v>
      </c>
      <c r="I8" s="13">
        <f t="shared" ref="I8:I52" si="1">H8/$H$53</f>
        <v>0.4335035750766088</v>
      </c>
      <c r="K8" s="19">
        <f t="shared" ref="K8:K21" si="2">C8</f>
        <v>430</v>
      </c>
      <c r="L8" s="19">
        <f t="shared" ref="L8:L21" si="3">D8</f>
        <v>1524</v>
      </c>
      <c r="M8" s="6">
        <f t="shared" ref="M8:M14" si="4">SUM(K8:L8)</f>
        <v>1954</v>
      </c>
      <c r="N8" s="13">
        <f t="shared" ref="N8:N52" si="5">M8/$M$53</f>
        <v>0.43201414990050852</v>
      </c>
    </row>
    <row r="9" spans="1:14">
      <c r="A9" s="5" t="s">
        <v>28</v>
      </c>
      <c r="B9" s="6">
        <v>6</v>
      </c>
      <c r="C9" s="19">
        <v>258</v>
      </c>
      <c r="D9" s="19">
        <v>1506</v>
      </c>
      <c r="E9" s="6">
        <v>29</v>
      </c>
      <c r="F9" s="6">
        <v>89</v>
      </c>
      <c r="G9" s="6">
        <v>0</v>
      </c>
      <c r="H9" s="6">
        <f t="shared" si="0"/>
        <v>1888</v>
      </c>
      <c r="I9" s="13">
        <f t="shared" si="1"/>
        <v>0.38569969356486211</v>
      </c>
      <c r="K9" s="19">
        <f t="shared" si="2"/>
        <v>258</v>
      </c>
      <c r="L9" s="19">
        <f t="shared" si="3"/>
        <v>1506</v>
      </c>
      <c r="M9" s="6">
        <f t="shared" si="4"/>
        <v>1764</v>
      </c>
      <c r="N9" s="13">
        <f t="shared" si="5"/>
        <v>0.39000663276586339</v>
      </c>
    </row>
    <row r="10" spans="1:14">
      <c r="A10" s="5" t="s">
        <v>29</v>
      </c>
      <c r="B10" s="6" t="s">
        <v>67</v>
      </c>
      <c r="C10" s="19">
        <v>11</v>
      </c>
      <c r="D10" s="19">
        <v>141</v>
      </c>
      <c r="E10" s="6">
        <v>1</v>
      </c>
      <c r="F10" s="6">
        <v>7</v>
      </c>
      <c r="G10" s="6">
        <v>0</v>
      </c>
      <c r="H10" s="6">
        <f>SUM(B10:G10)</f>
        <v>160</v>
      </c>
      <c r="I10" s="13">
        <f t="shared" si="1"/>
        <v>3.268641470888662E-2</v>
      </c>
      <c r="K10" s="19">
        <f t="shared" si="2"/>
        <v>11</v>
      </c>
      <c r="L10" s="19">
        <f t="shared" si="3"/>
        <v>141</v>
      </c>
      <c r="M10" s="6">
        <f>SUM(K10:L10)</f>
        <v>152</v>
      </c>
      <c r="N10" s="13">
        <f t="shared" si="5"/>
        <v>3.3606013707716119E-2</v>
      </c>
    </row>
    <row r="11" spans="1:14">
      <c r="A11" s="5" t="s">
        <v>31</v>
      </c>
      <c r="B11" s="6" t="s">
        <v>67</v>
      </c>
      <c r="C11" s="19">
        <v>5</v>
      </c>
      <c r="D11" s="19">
        <v>90</v>
      </c>
      <c r="E11" s="6" t="s">
        <v>67</v>
      </c>
      <c r="F11" s="6">
        <v>3</v>
      </c>
      <c r="G11" s="6">
        <v>0</v>
      </c>
      <c r="H11" s="6">
        <f>SUM(B11:G11)</f>
        <v>98</v>
      </c>
      <c r="I11" s="13">
        <f t="shared" si="1"/>
        <v>2.0020429009193055E-2</v>
      </c>
      <c r="K11" s="19">
        <f t="shared" si="2"/>
        <v>5</v>
      </c>
      <c r="L11" s="19">
        <f t="shared" si="3"/>
        <v>90</v>
      </c>
      <c r="M11" s="6">
        <f t="shared" si="4"/>
        <v>95</v>
      </c>
      <c r="N11" s="13">
        <f t="shared" si="5"/>
        <v>2.1003758567322575E-2</v>
      </c>
    </row>
    <row r="12" spans="1:14">
      <c r="A12" s="5" t="s">
        <v>30</v>
      </c>
      <c r="B12" s="6" t="s">
        <v>67</v>
      </c>
      <c r="C12" s="19">
        <v>7</v>
      </c>
      <c r="D12" s="19">
        <v>76</v>
      </c>
      <c r="E12" s="6">
        <v>2</v>
      </c>
      <c r="F12" s="6">
        <v>12</v>
      </c>
      <c r="G12" s="6">
        <v>0</v>
      </c>
      <c r="H12" s="6">
        <f>SUM(B12:G12)</f>
        <v>97</v>
      </c>
      <c r="I12" s="13">
        <f t="shared" si="1"/>
        <v>1.9816138917262513E-2</v>
      </c>
      <c r="K12" s="19">
        <f t="shared" si="2"/>
        <v>7</v>
      </c>
      <c r="L12" s="19">
        <f t="shared" si="3"/>
        <v>76</v>
      </c>
      <c r="M12" s="6">
        <f t="shared" si="4"/>
        <v>83</v>
      </c>
      <c r="N12" s="13">
        <f t="shared" si="5"/>
        <v>1.8350652221976564E-2</v>
      </c>
    </row>
    <row r="13" spans="1:14">
      <c r="A13" s="5" t="s">
        <v>32</v>
      </c>
      <c r="B13" s="6" t="s">
        <v>67</v>
      </c>
      <c r="C13" s="19">
        <v>1</v>
      </c>
      <c r="D13" s="19">
        <v>53</v>
      </c>
      <c r="E13" s="6">
        <v>2</v>
      </c>
      <c r="F13" s="6">
        <v>7</v>
      </c>
      <c r="G13" s="6">
        <v>0</v>
      </c>
      <c r="H13" s="6">
        <f>SUM(B13:G13)</f>
        <v>63</v>
      </c>
      <c r="I13" s="13">
        <f t="shared" si="1"/>
        <v>1.2870275791624107E-2</v>
      </c>
      <c r="K13" s="19">
        <f t="shared" si="2"/>
        <v>1</v>
      </c>
      <c r="L13" s="19">
        <f t="shared" si="3"/>
        <v>53</v>
      </c>
      <c r="M13" s="6">
        <f t="shared" si="4"/>
        <v>54</v>
      </c>
      <c r="N13" s="13">
        <f t="shared" si="5"/>
        <v>1.1938978554057041E-2</v>
      </c>
    </row>
    <row r="14" spans="1:14">
      <c r="A14" s="5" t="s">
        <v>33</v>
      </c>
      <c r="B14" s="6" t="s">
        <v>67</v>
      </c>
      <c r="C14" s="19">
        <v>2</v>
      </c>
      <c r="D14" s="19">
        <v>53</v>
      </c>
      <c r="E14" s="6" t="s">
        <v>67</v>
      </c>
      <c r="F14" s="6" t="s">
        <v>67</v>
      </c>
      <c r="G14" s="6">
        <v>0</v>
      </c>
      <c r="H14" s="6">
        <f t="shared" si="0"/>
        <v>55</v>
      </c>
      <c r="I14" s="13">
        <f t="shared" si="1"/>
        <v>1.1235955056179775E-2</v>
      </c>
      <c r="K14" s="19">
        <f t="shared" si="2"/>
        <v>2</v>
      </c>
      <c r="L14" s="19">
        <f t="shared" si="3"/>
        <v>53</v>
      </c>
      <c r="M14" s="6">
        <f t="shared" si="4"/>
        <v>55</v>
      </c>
      <c r="N14" s="13">
        <f t="shared" si="5"/>
        <v>1.2160070749502542E-2</v>
      </c>
    </row>
    <row r="15" spans="1:14">
      <c r="A15" s="5" t="s">
        <v>35</v>
      </c>
      <c r="B15" s="6" t="s">
        <v>67</v>
      </c>
      <c r="C15" s="19">
        <v>4</v>
      </c>
      <c r="D15" s="19">
        <v>44</v>
      </c>
      <c r="E15" s="6">
        <v>1</v>
      </c>
      <c r="F15" s="6">
        <v>1</v>
      </c>
      <c r="G15" s="6">
        <v>0</v>
      </c>
      <c r="H15" s="6">
        <f>SUM(B15:G15)</f>
        <v>50</v>
      </c>
      <c r="I15" s="13">
        <f t="shared" si="1"/>
        <v>1.0214504596527068E-2</v>
      </c>
      <c r="K15" s="19">
        <f>C15</f>
        <v>4</v>
      </c>
      <c r="L15" s="19">
        <f>D15</f>
        <v>44</v>
      </c>
      <c r="M15" s="6">
        <f t="shared" ref="M15:M21" si="6">SUM(K15:L15)</f>
        <v>48</v>
      </c>
      <c r="N15" s="13">
        <f t="shared" si="5"/>
        <v>1.0612425381384037E-2</v>
      </c>
    </row>
    <row r="16" spans="1:14">
      <c r="A16" s="5" t="s">
        <v>37</v>
      </c>
      <c r="B16" s="6" t="s">
        <v>67</v>
      </c>
      <c r="C16" s="19">
        <v>5</v>
      </c>
      <c r="D16" s="19">
        <v>29</v>
      </c>
      <c r="E16" s="6">
        <v>2</v>
      </c>
      <c r="F16" s="6">
        <v>3</v>
      </c>
      <c r="G16" s="6">
        <v>0</v>
      </c>
      <c r="H16" s="6">
        <f t="shared" si="0"/>
        <v>39</v>
      </c>
      <c r="I16" s="13">
        <f t="shared" si="1"/>
        <v>7.9673135852911126E-3</v>
      </c>
      <c r="K16" s="19">
        <f t="shared" si="2"/>
        <v>5</v>
      </c>
      <c r="L16" s="19">
        <f t="shared" si="3"/>
        <v>29</v>
      </c>
      <c r="M16" s="6">
        <f t="shared" si="6"/>
        <v>34</v>
      </c>
      <c r="N16" s="13">
        <f t="shared" si="5"/>
        <v>7.517134645147026E-3</v>
      </c>
    </row>
    <row r="17" spans="1:14">
      <c r="A17" s="5" t="s">
        <v>34</v>
      </c>
      <c r="B17" s="6" t="s">
        <v>67</v>
      </c>
      <c r="C17" s="19">
        <v>1</v>
      </c>
      <c r="D17" s="19">
        <v>25</v>
      </c>
      <c r="E17" s="6">
        <v>2</v>
      </c>
      <c r="F17" s="6">
        <v>5</v>
      </c>
      <c r="G17" s="6">
        <v>0</v>
      </c>
      <c r="H17" s="6">
        <f>SUM(B17:G17)</f>
        <v>33</v>
      </c>
      <c r="I17" s="13">
        <f t="shared" si="1"/>
        <v>6.7415730337078653E-3</v>
      </c>
      <c r="K17" s="19">
        <f>C17</f>
        <v>1</v>
      </c>
      <c r="L17" s="19">
        <f>D17</f>
        <v>25</v>
      </c>
      <c r="M17" s="6">
        <f>SUM(K17:L17)</f>
        <v>26</v>
      </c>
      <c r="N17" s="13">
        <f t="shared" si="5"/>
        <v>5.7483970815830204E-3</v>
      </c>
    </row>
    <row r="18" spans="1:14">
      <c r="A18" s="5" t="s">
        <v>41</v>
      </c>
      <c r="B18" s="6" t="s">
        <v>67</v>
      </c>
      <c r="C18" s="19">
        <v>3</v>
      </c>
      <c r="D18" s="19">
        <v>27</v>
      </c>
      <c r="E18" s="6" t="s">
        <v>67</v>
      </c>
      <c r="F18" s="6">
        <v>2</v>
      </c>
      <c r="G18" s="6">
        <v>0</v>
      </c>
      <c r="H18" s="6">
        <f>SUM(B18:G18)</f>
        <v>32</v>
      </c>
      <c r="I18" s="13">
        <f t="shared" si="1"/>
        <v>6.5372829417773238E-3</v>
      </c>
      <c r="K18" s="19">
        <f t="shared" si="2"/>
        <v>3</v>
      </c>
      <c r="L18" s="19">
        <f t="shared" si="3"/>
        <v>27</v>
      </c>
      <c r="M18" s="6">
        <f t="shared" si="6"/>
        <v>30</v>
      </c>
      <c r="N18" s="13">
        <f t="shared" si="5"/>
        <v>6.6327658633650232E-3</v>
      </c>
    </row>
    <row r="19" spans="1:14">
      <c r="A19" s="5" t="s">
        <v>40</v>
      </c>
      <c r="B19" s="6" t="s">
        <v>67</v>
      </c>
      <c r="C19" s="19">
        <v>1</v>
      </c>
      <c r="D19" s="19">
        <v>29</v>
      </c>
      <c r="E19" s="6" t="s">
        <v>67</v>
      </c>
      <c r="F19" s="6">
        <v>1</v>
      </c>
      <c r="G19" s="6">
        <v>0</v>
      </c>
      <c r="H19" s="6">
        <f t="shared" si="0"/>
        <v>31</v>
      </c>
      <c r="I19" s="13">
        <f t="shared" si="1"/>
        <v>6.3329928498467823E-3</v>
      </c>
      <c r="K19" s="19">
        <f t="shared" si="2"/>
        <v>1</v>
      </c>
      <c r="L19" s="19">
        <f t="shared" si="3"/>
        <v>29</v>
      </c>
      <c r="M19" s="6">
        <f t="shared" si="6"/>
        <v>30</v>
      </c>
      <c r="N19" s="13">
        <f t="shared" si="5"/>
        <v>6.6327658633650232E-3</v>
      </c>
    </row>
    <row r="20" spans="1:14">
      <c r="A20" s="5" t="s">
        <v>39</v>
      </c>
      <c r="B20" s="6" t="s">
        <v>67</v>
      </c>
      <c r="C20" s="19">
        <v>1</v>
      </c>
      <c r="D20" s="19">
        <v>28</v>
      </c>
      <c r="E20" s="6" t="s">
        <v>67</v>
      </c>
      <c r="F20" s="6">
        <v>1</v>
      </c>
      <c r="G20" s="6">
        <v>0</v>
      </c>
      <c r="H20" s="6">
        <f t="shared" si="0"/>
        <v>30</v>
      </c>
      <c r="I20" s="13">
        <f t="shared" si="1"/>
        <v>6.1287027579162408E-3</v>
      </c>
      <c r="K20" s="19">
        <f t="shared" si="2"/>
        <v>1</v>
      </c>
      <c r="L20" s="19">
        <f t="shared" si="3"/>
        <v>28</v>
      </c>
      <c r="M20" s="6">
        <f t="shared" si="6"/>
        <v>29</v>
      </c>
      <c r="N20" s="13">
        <f t="shared" si="5"/>
        <v>6.4116736679195223E-3</v>
      </c>
    </row>
    <row r="21" spans="1:14">
      <c r="A21" s="5" t="s">
        <v>36</v>
      </c>
      <c r="B21" s="6">
        <v>1</v>
      </c>
      <c r="C21" s="19">
        <v>1</v>
      </c>
      <c r="D21" s="19">
        <v>19</v>
      </c>
      <c r="E21" s="6" t="s">
        <v>67</v>
      </c>
      <c r="F21" s="6">
        <v>4</v>
      </c>
      <c r="G21" s="6">
        <v>0</v>
      </c>
      <c r="H21" s="6">
        <f>SUM(B21:G21)</f>
        <v>25</v>
      </c>
      <c r="I21" s="13">
        <f t="shared" si="1"/>
        <v>5.1072522982635342E-3</v>
      </c>
      <c r="K21" s="19">
        <f t="shared" si="2"/>
        <v>1</v>
      </c>
      <c r="L21" s="19">
        <f t="shared" si="3"/>
        <v>19</v>
      </c>
      <c r="M21" s="6">
        <f t="shared" si="6"/>
        <v>20</v>
      </c>
      <c r="N21" s="13">
        <f t="shared" si="5"/>
        <v>4.4218439089100158E-3</v>
      </c>
    </row>
    <row r="22" spans="1:14">
      <c r="A22" s="5" t="s">
        <v>42</v>
      </c>
      <c r="B22" s="6" t="s">
        <v>67</v>
      </c>
      <c r="C22" s="19">
        <v>5</v>
      </c>
      <c r="D22" s="19">
        <v>15</v>
      </c>
      <c r="E22" s="6" t="s">
        <v>67</v>
      </c>
      <c r="F22" s="6">
        <v>1</v>
      </c>
      <c r="G22" s="6">
        <v>0</v>
      </c>
      <c r="H22" s="6">
        <f t="shared" si="0"/>
        <v>21</v>
      </c>
      <c r="I22" s="13">
        <f t="shared" si="1"/>
        <v>4.290091930541369E-3</v>
      </c>
      <c r="K22" s="19">
        <f t="shared" ref="K22:K40" si="7">C22</f>
        <v>5</v>
      </c>
      <c r="L22" s="19">
        <f t="shared" ref="L22:L40" si="8">D22</f>
        <v>15</v>
      </c>
      <c r="M22" s="6">
        <f t="shared" ref="M22:M40" si="9">SUM(K22:L22)</f>
        <v>20</v>
      </c>
      <c r="N22" s="13">
        <f t="shared" si="5"/>
        <v>4.4218439089100158E-3</v>
      </c>
    </row>
    <row r="23" spans="1:14">
      <c r="A23" s="5" t="s">
        <v>43</v>
      </c>
      <c r="B23" s="6" t="s">
        <v>67</v>
      </c>
      <c r="C23" s="19">
        <v>2</v>
      </c>
      <c r="D23" s="19">
        <v>18</v>
      </c>
      <c r="E23" s="6" t="s">
        <v>67</v>
      </c>
      <c r="F23" s="6" t="s">
        <v>67</v>
      </c>
      <c r="G23" s="6">
        <v>0</v>
      </c>
      <c r="H23" s="6">
        <f t="shared" si="0"/>
        <v>20</v>
      </c>
      <c r="I23" s="13">
        <f t="shared" si="1"/>
        <v>4.0858018386108275E-3</v>
      </c>
      <c r="K23" s="19">
        <f>C23</f>
        <v>2</v>
      </c>
      <c r="L23" s="19">
        <f>D23</f>
        <v>18</v>
      </c>
      <c r="M23" s="6">
        <f>SUM(K23:L23)</f>
        <v>20</v>
      </c>
      <c r="N23" s="13">
        <f t="shared" si="5"/>
        <v>4.4218439089100158E-3</v>
      </c>
    </row>
    <row r="24" spans="1:14">
      <c r="A24" s="5" t="s">
        <v>38</v>
      </c>
      <c r="B24" s="6" t="s">
        <v>67</v>
      </c>
      <c r="C24" s="19" t="s">
        <v>67</v>
      </c>
      <c r="D24" s="19">
        <v>7</v>
      </c>
      <c r="E24" s="6">
        <v>7</v>
      </c>
      <c r="F24" s="6">
        <v>2</v>
      </c>
      <c r="G24" s="6">
        <v>0</v>
      </c>
      <c r="H24" s="6">
        <f t="shared" si="0"/>
        <v>16</v>
      </c>
      <c r="I24" s="13">
        <f t="shared" si="1"/>
        <v>3.2686414708886619E-3</v>
      </c>
      <c r="K24" s="19" t="str">
        <f>C24</f>
        <v>-</v>
      </c>
      <c r="L24" s="19">
        <f>D24</f>
        <v>7</v>
      </c>
      <c r="M24" s="6">
        <f>SUM(K24:L24)</f>
        <v>7</v>
      </c>
      <c r="N24" s="13">
        <f t="shared" si="5"/>
        <v>1.5476453681185054E-3</v>
      </c>
    </row>
    <row r="25" spans="1:14">
      <c r="A25" s="5" t="s">
        <v>45</v>
      </c>
      <c r="B25" s="6" t="s">
        <v>67</v>
      </c>
      <c r="C25" s="19" t="s">
        <v>67</v>
      </c>
      <c r="D25" s="19">
        <v>15</v>
      </c>
      <c r="E25" s="6" t="s">
        <v>67</v>
      </c>
      <c r="F25" s="6">
        <v>1</v>
      </c>
      <c r="G25" s="6">
        <v>0</v>
      </c>
      <c r="H25" s="6">
        <f t="shared" si="0"/>
        <v>16</v>
      </c>
      <c r="I25" s="13">
        <f t="shared" si="1"/>
        <v>3.2686414708886619E-3</v>
      </c>
      <c r="K25" s="19" t="str">
        <f t="shared" si="7"/>
        <v>-</v>
      </c>
      <c r="L25" s="19">
        <f t="shared" si="8"/>
        <v>15</v>
      </c>
      <c r="M25" s="6">
        <f t="shared" si="9"/>
        <v>15</v>
      </c>
      <c r="N25" s="13">
        <f t="shared" si="5"/>
        <v>3.3163829316825116E-3</v>
      </c>
    </row>
    <row r="26" spans="1:14">
      <c r="A26" s="5" t="s">
        <v>48</v>
      </c>
      <c r="B26" s="6" t="s">
        <v>67</v>
      </c>
      <c r="C26" s="19">
        <v>1</v>
      </c>
      <c r="D26" s="19">
        <v>9</v>
      </c>
      <c r="E26" s="6" t="s">
        <v>67</v>
      </c>
      <c r="F26" s="6">
        <v>1</v>
      </c>
      <c r="G26" s="6">
        <v>0</v>
      </c>
      <c r="H26" s="6">
        <f t="shared" si="0"/>
        <v>11</v>
      </c>
      <c r="I26" s="13">
        <f t="shared" si="1"/>
        <v>2.2471910112359553E-3</v>
      </c>
      <c r="K26" s="19">
        <f t="shared" si="7"/>
        <v>1</v>
      </c>
      <c r="L26" s="19">
        <f t="shared" si="8"/>
        <v>9</v>
      </c>
      <c r="M26" s="6">
        <f t="shared" si="9"/>
        <v>10</v>
      </c>
      <c r="N26" s="13">
        <f t="shared" si="5"/>
        <v>2.2109219544550079E-3</v>
      </c>
    </row>
    <row r="27" spans="1:14">
      <c r="A27" s="5" t="s">
        <v>46</v>
      </c>
      <c r="B27" s="6" t="s">
        <v>67</v>
      </c>
      <c r="C27" s="19">
        <v>2</v>
      </c>
      <c r="D27" s="19">
        <v>6</v>
      </c>
      <c r="E27" s="6" t="s">
        <v>67</v>
      </c>
      <c r="F27" s="6">
        <v>3</v>
      </c>
      <c r="G27" s="6">
        <v>0</v>
      </c>
      <c r="H27" s="6">
        <f t="shared" si="0"/>
        <v>11</v>
      </c>
      <c r="I27" s="13">
        <f t="shared" si="1"/>
        <v>2.2471910112359553E-3</v>
      </c>
      <c r="K27" s="19">
        <f t="shared" si="7"/>
        <v>2</v>
      </c>
      <c r="L27" s="19">
        <f t="shared" si="8"/>
        <v>6</v>
      </c>
      <c r="M27" s="6">
        <f t="shared" si="9"/>
        <v>8</v>
      </c>
      <c r="N27" s="13">
        <f t="shared" si="5"/>
        <v>1.7687375635640063E-3</v>
      </c>
    </row>
    <row r="28" spans="1:14">
      <c r="A28" s="5" t="s">
        <v>44</v>
      </c>
      <c r="B28" s="6" t="s">
        <v>67</v>
      </c>
      <c r="C28" s="19" t="s">
        <v>67</v>
      </c>
      <c r="D28" s="19">
        <v>9</v>
      </c>
      <c r="E28" s="6" t="s">
        <v>67</v>
      </c>
      <c r="F28" s="6" t="s">
        <v>67</v>
      </c>
      <c r="G28" s="6">
        <v>0</v>
      </c>
      <c r="H28" s="6">
        <f>SUM(B28:G28)</f>
        <v>9</v>
      </c>
      <c r="I28" s="13">
        <f t="shared" si="1"/>
        <v>1.8386108273748722E-3</v>
      </c>
      <c r="K28" s="19" t="str">
        <f>C28</f>
        <v>-</v>
      </c>
      <c r="L28" s="19">
        <f>D28</f>
        <v>9</v>
      </c>
      <c r="M28" s="6">
        <f>SUM(K28:L28)</f>
        <v>9</v>
      </c>
      <c r="N28" s="13">
        <f t="shared" si="5"/>
        <v>1.989829759009507E-3</v>
      </c>
    </row>
    <row r="29" spans="1:14">
      <c r="A29" s="5" t="s">
        <v>49</v>
      </c>
      <c r="B29" s="6" t="s">
        <v>67</v>
      </c>
      <c r="C29" s="19" t="s">
        <v>67</v>
      </c>
      <c r="D29" s="19">
        <v>7</v>
      </c>
      <c r="E29" s="6" t="s">
        <v>67</v>
      </c>
      <c r="F29" s="6">
        <v>1</v>
      </c>
      <c r="G29" s="6">
        <v>0</v>
      </c>
      <c r="H29" s="6">
        <f t="shared" si="0"/>
        <v>8</v>
      </c>
      <c r="I29" s="13">
        <f t="shared" si="1"/>
        <v>1.634320735444331E-3</v>
      </c>
      <c r="K29" s="19" t="str">
        <f t="shared" si="7"/>
        <v>-</v>
      </c>
      <c r="L29" s="19">
        <f t="shared" si="8"/>
        <v>7</v>
      </c>
      <c r="M29" s="6">
        <f t="shared" si="9"/>
        <v>7</v>
      </c>
      <c r="N29" s="13">
        <f t="shared" si="5"/>
        <v>1.5476453681185054E-3</v>
      </c>
    </row>
    <row r="30" spans="1:14">
      <c r="A30" s="5" t="s">
        <v>52</v>
      </c>
      <c r="B30" s="6" t="s">
        <v>67</v>
      </c>
      <c r="C30" s="19">
        <v>2</v>
      </c>
      <c r="D30" s="19">
        <v>5</v>
      </c>
      <c r="E30" s="6" t="s">
        <v>67</v>
      </c>
      <c r="F30" s="6" t="s">
        <v>67</v>
      </c>
      <c r="G30" s="6">
        <v>0</v>
      </c>
      <c r="H30" s="6">
        <f t="shared" si="0"/>
        <v>7</v>
      </c>
      <c r="I30" s="13">
        <f t="shared" si="1"/>
        <v>1.4300306435137897E-3</v>
      </c>
      <c r="K30" s="19">
        <f t="shared" si="7"/>
        <v>2</v>
      </c>
      <c r="L30" s="19">
        <f t="shared" si="8"/>
        <v>5</v>
      </c>
      <c r="M30" s="6">
        <f t="shared" si="9"/>
        <v>7</v>
      </c>
      <c r="N30" s="13">
        <f t="shared" si="5"/>
        <v>1.5476453681185054E-3</v>
      </c>
    </row>
    <row r="31" spans="1:14">
      <c r="A31" s="5" t="s">
        <v>47</v>
      </c>
      <c r="B31" s="6" t="s">
        <v>67</v>
      </c>
      <c r="C31" s="19" t="s">
        <v>67</v>
      </c>
      <c r="D31" s="19">
        <v>6</v>
      </c>
      <c r="E31" s="6" t="s">
        <v>67</v>
      </c>
      <c r="F31" s="6" t="s">
        <v>67</v>
      </c>
      <c r="G31" s="6">
        <v>0</v>
      </c>
      <c r="H31" s="6">
        <f t="shared" si="0"/>
        <v>6</v>
      </c>
      <c r="I31" s="13">
        <f t="shared" si="1"/>
        <v>1.2257405515832482E-3</v>
      </c>
      <c r="K31" s="19" t="str">
        <f t="shared" si="7"/>
        <v>-</v>
      </c>
      <c r="L31" s="19">
        <f t="shared" si="8"/>
        <v>6</v>
      </c>
      <c r="M31" s="6">
        <f t="shared" si="9"/>
        <v>6</v>
      </c>
      <c r="N31" s="13">
        <f t="shared" si="5"/>
        <v>1.3265531726730046E-3</v>
      </c>
    </row>
    <row r="32" spans="1:14">
      <c r="A32" s="5" t="s">
        <v>50</v>
      </c>
      <c r="B32" s="6" t="s">
        <v>67</v>
      </c>
      <c r="C32" s="19" t="s">
        <v>67</v>
      </c>
      <c r="D32" s="19">
        <v>3</v>
      </c>
      <c r="E32" s="6">
        <v>1</v>
      </c>
      <c r="F32" s="6">
        <v>1</v>
      </c>
      <c r="G32" s="6">
        <v>0</v>
      </c>
      <c r="H32" s="6">
        <f>SUM(B32:G32)</f>
        <v>5</v>
      </c>
      <c r="I32" s="13">
        <f t="shared" si="1"/>
        <v>1.0214504596527069E-3</v>
      </c>
      <c r="K32" s="19" t="str">
        <f>C32</f>
        <v>-</v>
      </c>
      <c r="L32" s="19">
        <f>D32</f>
        <v>3</v>
      </c>
      <c r="M32" s="6">
        <f>SUM(K32:L32)</f>
        <v>3</v>
      </c>
      <c r="N32" s="13">
        <f t="shared" si="5"/>
        <v>6.6327658633650232E-4</v>
      </c>
    </row>
    <row r="33" spans="1:14">
      <c r="A33" s="5" t="s">
        <v>51</v>
      </c>
      <c r="B33" s="6" t="s">
        <v>67</v>
      </c>
      <c r="C33" s="19" t="s">
        <v>67</v>
      </c>
      <c r="D33" s="19">
        <v>4</v>
      </c>
      <c r="E33" s="6" t="s">
        <v>67</v>
      </c>
      <c r="F33" s="6" t="s">
        <v>67</v>
      </c>
      <c r="G33" s="6">
        <v>0</v>
      </c>
      <c r="H33" s="6">
        <f>SUM(B33:G33)</f>
        <v>4</v>
      </c>
      <c r="I33" s="13">
        <f t="shared" si="1"/>
        <v>8.1716036772216548E-4</v>
      </c>
      <c r="K33" s="19" t="str">
        <f>C33</f>
        <v>-</v>
      </c>
      <c r="L33" s="19">
        <f>D33</f>
        <v>4</v>
      </c>
      <c r="M33" s="6">
        <f>SUM(K33:L33)</f>
        <v>4</v>
      </c>
      <c r="N33" s="13">
        <f t="shared" si="5"/>
        <v>8.8436878178200313E-4</v>
      </c>
    </row>
    <row r="34" spans="1:14">
      <c r="A34" s="5" t="s">
        <v>56</v>
      </c>
      <c r="B34" s="6" t="s">
        <v>67</v>
      </c>
      <c r="C34" s="19" t="s">
        <v>67</v>
      </c>
      <c r="D34" s="19">
        <v>3</v>
      </c>
      <c r="E34" s="6" t="s">
        <v>67</v>
      </c>
      <c r="F34" s="6">
        <v>1</v>
      </c>
      <c r="G34" s="6">
        <v>0</v>
      </c>
      <c r="H34" s="6">
        <f t="shared" si="0"/>
        <v>4</v>
      </c>
      <c r="I34" s="13">
        <f t="shared" si="1"/>
        <v>8.1716036772216548E-4</v>
      </c>
      <c r="K34" s="19" t="str">
        <f t="shared" si="7"/>
        <v>-</v>
      </c>
      <c r="L34" s="19">
        <f t="shared" si="8"/>
        <v>3</v>
      </c>
      <c r="M34" s="6">
        <f t="shared" si="9"/>
        <v>3</v>
      </c>
      <c r="N34" s="13">
        <f t="shared" si="5"/>
        <v>6.6327658633650232E-4</v>
      </c>
    </row>
    <row r="35" spans="1:14">
      <c r="A35" s="5" t="s">
        <v>58</v>
      </c>
      <c r="B35" s="6" t="s">
        <v>67</v>
      </c>
      <c r="C35" s="19">
        <v>1</v>
      </c>
      <c r="D35" s="19">
        <v>3</v>
      </c>
      <c r="E35" s="6" t="s">
        <v>67</v>
      </c>
      <c r="F35" s="6" t="s">
        <v>67</v>
      </c>
      <c r="G35" s="6">
        <v>0</v>
      </c>
      <c r="H35" s="6">
        <f t="shared" si="0"/>
        <v>4</v>
      </c>
      <c r="I35" s="13">
        <f t="shared" si="1"/>
        <v>8.1716036772216548E-4</v>
      </c>
      <c r="K35" s="19">
        <f t="shared" si="7"/>
        <v>1</v>
      </c>
      <c r="L35" s="19">
        <f t="shared" si="8"/>
        <v>3</v>
      </c>
      <c r="M35" s="6">
        <f t="shared" si="9"/>
        <v>4</v>
      </c>
      <c r="N35" s="13">
        <f t="shared" si="5"/>
        <v>8.8436878178200313E-4</v>
      </c>
    </row>
    <row r="36" spans="1:14">
      <c r="A36" s="5" t="s">
        <v>55</v>
      </c>
      <c r="B36" s="6" t="s">
        <v>67</v>
      </c>
      <c r="C36" s="19" t="s">
        <v>67</v>
      </c>
      <c r="D36" s="19">
        <v>3</v>
      </c>
      <c r="E36" s="6" t="s">
        <v>67</v>
      </c>
      <c r="F36" s="6">
        <v>1</v>
      </c>
      <c r="G36" s="6">
        <v>0</v>
      </c>
      <c r="H36" s="6">
        <f t="shared" si="0"/>
        <v>4</v>
      </c>
      <c r="I36" s="13">
        <f t="shared" si="1"/>
        <v>8.1716036772216548E-4</v>
      </c>
      <c r="K36" s="19" t="str">
        <f t="shared" si="7"/>
        <v>-</v>
      </c>
      <c r="L36" s="19">
        <f t="shared" si="8"/>
        <v>3</v>
      </c>
      <c r="M36" s="6">
        <f t="shared" si="9"/>
        <v>3</v>
      </c>
      <c r="N36" s="13">
        <f t="shared" si="5"/>
        <v>6.6327658633650232E-4</v>
      </c>
    </row>
    <row r="37" spans="1:14">
      <c r="A37" s="5" t="s">
        <v>53</v>
      </c>
      <c r="B37" s="6" t="s">
        <v>67</v>
      </c>
      <c r="C37" s="19">
        <v>2</v>
      </c>
      <c r="D37" s="19">
        <v>2</v>
      </c>
      <c r="E37" s="6" t="s">
        <v>67</v>
      </c>
      <c r="F37" s="6" t="s">
        <v>67</v>
      </c>
      <c r="G37" s="6">
        <v>0</v>
      </c>
      <c r="H37" s="6">
        <f t="shared" si="0"/>
        <v>4</v>
      </c>
      <c r="I37" s="13">
        <f t="shared" si="1"/>
        <v>8.1716036772216548E-4</v>
      </c>
      <c r="K37" s="19">
        <f t="shared" si="7"/>
        <v>2</v>
      </c>
      <c r="L37" s="19">
        <f t="shared" si="8"/>
        <v>2</v>
      </c>
      <c r="M37" s="6">
        <f t="shared" si="9"/>
        <v>4</v>
      </c>
      <c r="N37" s="13">
        <f t="shared" si="5"/>
        <v>8.8436878178200313E-4</v>
      </c>
    </row>
    <row r="38" spans="1:14">
      <c r="A38" s="5" t="s">
        <v>54</v>
      </c>
      <c r="B38" s="6" t="s">
        <v>67</v>
      </c>
      <c r="C38" s="19" t="s">
        <v>67</v>
      </c>
      <c r="D38" s="19">
        <v>3</v>
      </c>
      <c r="E38" s="6" t="s">
        <v>67</v>
      </c>
      <c r="F38" s="6" t="s">
        <v>67</v>
      </c>
      <c r="G38" s="6">
        <v>0</v>
      </c>
      <c r="H38" s="6">
        <f t="shared" si="0"/>
        <v>3</v>
      </c>
      <c r="I38" s="13">
        <f t="shared" si="1"/>
        <v>6.1287027579162408E-4</v>
      </c>
      <c r="K38" s="19" t="str">
        <f t="shared" si="7"/>
        <v>-</v>
      </c>
      <c r="L38" s="19">
        <f t="shared" si="8"/>
        <v>3</v>
      </c>
      <c r="M38" s="6">
        <f t="shared" si="9"/>
        <v>3</v>
      </c>
      <c r="N38" s="13">
        <f t="shared" si="5"/>
        <v>6.6327658633650232E-4</v>
      </c>
    </row>
    <row r="39" spans="1:14">
      <c r="A39" s="5" t="s">
        <v>60</v>
      </c>
      <c r="B39" s="6" t="s">
        <v>67</v>
      </c>
      <c r="C39" s="19">
        <v>1</v>
      </c>
      <c r="D39" s="19">
        <v>2</v>
      </c>
      <c r="E39" s="6" t="s">
        <v>67</v>
      </c>
      <c r="F39" s="6" t="s">
        <v>67</v>
      </c>
      <c r="G39" s="6">
        <v>0</v>
      </c>
      <c r="H39" s="6">
        <f t="shared" si="0"/>
        <v>3</v>
      </c>
      <c r="I39" s="13">
        <f t="shared" si="1"/>
        <v>6.1287027579162408E-4</v>
      </c>
      <c r="K39" s="19">
        <f t="shared" si="7"/>
        <v>1</v>
      </c>
      <c r="L39" s="19">
        <f t="shared" si="8"/>
        <v>2</v>
      </c>
      <c r="M39" s="6">
        <f t="shared" si="9"/>
        <v>3</v>
      </c>
      <c r="N39" s="13">
        <f t="shared" si="5"/>
        <v>6.6327658633650232E-4</v>
      </c>
    </row>
    <row r="40" spans="1:14">
      <c r="A40" s="5" t="s">
        <v>61</v>
      </c>
      <c r="B40" s="6" t="s">
        <v>67</v>
      </c>
      <c r="C40" s="19" t="s">
        <v>67</v>
      </c>
      <c r="D40" s="19">
        <v>2</v>
      </c>
      <c r="E40" s="6" t="s">
        <v>67</v>
      </c>
      <c r="F40" s="6" t="s">
        <v>67</v>
      </c>
      <c r="G40" s="6">
        <v>0</v>
      </c>
      <c r="H40" s="6">
        <f t="shared" si="0"/>
        <v>2</v>
      </c>
      <c r="I40" s="13">
        <f t="shared" si="1"/>
        <v>4.0858018386108274E-4</v>
      </c>
      <c r="K40" s="19" t="str">
        <f t="shared" si="7"/>
        <v>-</v>
      </c>
      <c r="L40" s="19">
        <f t="shared" si="8"/>
        <v>2</v>
      </c>
      <c r="M40" s="6">
        <f t="shared" si="9"/>
        <v>2</v>
      </c>
      <c r="N40" s="13">
        <f t="shared" si="5"/>
        <v>4.4218439089100157E-4</v>
      </c>
    </row>
    <row r="41" spans="1:14">
      <c r="A41" s="5" t="s">
        <v>64</v>
      </c>
      <c r="B41" s="6" t="s">
        <v>67</v>
      </c>
      <c r="C41" s="19">
        <v>1</v>
      </c>
      <c r="D41" s="19">
        <v>1</v>
      </c>
      <c r="E41" s="6" t="s">
        <v>67</v>
      </c>
      <c r="F41" s="6" t="s">
        <v>67</v>
      </c>
      <c r="G41" s="6">
        <v>0</v>
      </c>
      <c r="H41" s="6">
        <f t="shared" si="0"/>
        <v>2</v>
      </c>
      <c r="I41" s="13">
        <f t="shared" si="1"/>
        <v>4.0858018386108274E-4</v>
      </c>
      <c r="K41" s="19">
        <f t="shared" ref="K41:K52" si="10">C41</f>
        <v>1</v>
      </c>
      <c r="L41" s="19">
        <f t="shared" ref="L41:L52" si="11">D41</f>
        <v>1</v>
      </c>
      <c r="M41" s="6">
        <f t="shared" ref="M41:M52" si="12">SUM(K41:L41)</f>
        <v>2</v>
      </c>
      <c r="N41" s="13">
        <f t="shared" si="5"/>
        <v>4.4218439089100157E-4</v>
      </c>
    </row>
    <row r="42" spans="1:14">
      <c r="A42" s="5" t="s">
        <v>57</v>
      </c>
      <c r="B42" s="6" t="s">
        <v>67</v>
      </c>
      <c r="C42" s="19" t="s">
        <v>67</v>
      </c>
      <c r="D42" s="19">
        <v>1</v>
      </c>
      <c r="E42" s="6" t="s">
        <v>67</v>
      </c>
      <c r="F42" s="6">
        <v>1</v>
      </c>
      <c r="G42" s="6">
        <v>0</v>
      </c>
      <c r="H42" s="6">
        <f t="shared" si="0"/>
        <v>2</v>
      </c>
      <c r="I42" s="13">
        <f t="shared" si="1"/>
        <v>4.0858018386108274E-4</v>
      </c>
      <c r="K42" s="19" t="str">
        <f t="shared" si="10"/>
        <v>-</v>
      </c>
      <c r="L42" s="19">
        <f t="shared" si="11"/>
        <v>1</v>
      </c>
      <c r="M42" s="6">
        <f t="shared" si="12"/>
        <v>1</v>
      </c>
      <c r="N42" s="13">
        <f t="shared" si="5"/>
        <v>2.2109219544550078E-4</v>
      </c>
    </row>
    <row r="43" spans="1:14">
      <c r="A43" s="5" t="s">
        <v>126</v>
      </c>
      <c r="B43" s="6" t="s">
        <v>67</v>
      </c>
      <c r="C43" s="19">
        <v>1</v>
      </c>
      <c r="D43" s="19" t="s">
        <v>67</v>
      </c>
      <c r="E43" s="6" t="s">
        <v>67</v>
      </c>
      <c r="F43" s="6" t="s">
        <v>67</v>
      </c>
      <c r="G43" s="6">
        <v>0</v>
      </c>
      <c r="H43" s="6">
        <f t="shared" si="0"/>
        <v>1</v>
      </c>
      <c r="I43" s="13">
        <f t="shared" si="1"/>
        <v>2.0429009193054137E-4</v>
      </c>
      <c r="K43" s="19">
        <f t="shared" si="10"/>
        <v>1</v>
      </c>
      <c r="L43" s="19" t="str">
        <f t="shared" si="11"/>
        <v>-</v>
      </c>
      <c r="M43" s="6">
        <f t="shared" si="12"/>
        <v>1</v>
      </c>
      <c r="N43" s="13">
        <f t="shared" si="5"/>
        <v>2.2109219544550078E-4</v>
      </c>
    </row>
    <row r="44" spans="1:14">
      <c r="A44" s="5" t="s">
        <v>137</v>
      </c>
      <c r="B44" s="6" t="s">
        <v>67</v>
      </c>
      <c r="C44" s="19">
        <v>1</v>
      </c>
      <c r="D44" s="19" t="s">
        <v>67</v>
      </c>
      <c r="E44" s="6" t="s">
        <v>67</v>
      </c>
      <c r="F44" s="6" t="s">
        <v>67</v>
      </c>
      <c r="G44" s="6">
        <v>0</v>
      </c>
      <c r="H44" s="6">
        <f t="shared" si="0"/>
        <v>1</v>
      </c>
      <c r="I44" s="13">
        <f t="shared" si="1"/>
        <v>2.0429009193054137E-4</v>
      </c>
      <c r="K44" s="19">
        <f t="shared" si="10"/>
        <v>1</v>
      </c>
      <c r="L44" s="19" t="str">
        <f t="shared" si="11"/>
        <v>-</v>
      </c>
      <c r="M44" s="6">
        <f t="shared" si="12"/>
        <v>1</v>
      </c>
      <c r="N44" s="13">
        <f t="shared" si="5"/>
        <v>2.2109219544550078E-4</v>
      </c>
    </row>
    <row r="45" spans="1:14">
      <c r="A45" s="5" t="s">
        <v>125</v>
      </c>
      <c r="B45" s="6" t="s">
        <v>67</v>
      </c>
      <c r="C45" s="19">
        <v>1</v>
      </c>
      <c r="D45" s="19" t="s">
        <v>67</v>
      </c>
      <c r="E45" s="6" t="s">
        <v>67</v>
      </c>
      <c r="F45" s="6" t="s">
        <v>67</v>
      </c>
      <c r="G45" s="6">
        <v>0</v>
      </c>
      <c r="H45" s="6">
        <f t="shared" si="0"/>
        <v>1</v>
      </c>
      <c r="I45" s="13">
        <f t="shared" si="1"/>
        <v>2.0429009193054137E-4</v>
      </c>
      <c r="K45" s="19">
        <f t="shared" si="10"/>
        <v>1</v>
      </c>
      <c r="L45" s="19" t="str">
        <f t="shared" si="11"/>
        <v>-</v>
      </c>
      <c r="M45" s="6">
        <f t="shared" si="12"/>
        <v>1</v>
      </c>
      <c r="N45" s="13">
        <f t="shared" si="5"/>
        <v>2.2109219544550078E-4</v>
      </c>
    </row>
    <row r="46" spans="1:14">
      <c r="A46" s="5" t="s">
        <v>66</v>
      </c>
      <c r="B46" s="6" t="s">
        <v>67</v>
      </c>
      <c r="C46" s="19" t="s">
        <v>67</v>
      </c>
      <c r="D46" s="19">
        <v>1</v>
      </c>
      <c r="E46" s="6" t="s">
        <v>67</v>
      </c>
      <c r="F46" s="6" t="s">
        <v>67</v>
      </c>
      <c r="G46" s="6">
        <v>0</v>
      </c>
      <c r="H46" s="6">
        <f t="shared" si="0"/>
        <v>1</v>
      </c>
      <c r="I46" s="13">
        <f t="shared" si="1"/>
        <v>2.0429009193054137E-4</v>
      </c>
      <c r="K46" s="19" t="str">
        <f t="shared" si="10"/>
        <v>-</v>
      </c>
      <c r="L46" s="19">
        <f t="shared" si="11"/>
        <v>1</v>
      </c>
      <c r="M46" s="6">
        <f t="shared" si="12"/>
        <v>1</v>
      </c>
      <c r="N46" s="13">
        <f t="shared" si="5"/>
        <v>2.2109219544550078E-4</v>
      </c>
    </row>
    <row r="47" spans="1:14">
      <c r="A47" s="5" t="s">
        <v>63</v>
      </c>
      <c r="B47" s="6" t="s">
        <v>67</v>
      </c>
      <c r="C47" s="19" t="s">
        <v>67</v>
      </c>
      <c r="D47" s="19">
        <v>1</v>
      </c>
      <c r="E47" s="6" t="s">
        <v>67</v>
      </c>
      <c r="F47" s="6" t="s">
        <v>67</v>
      </c>
      <c r="G47" s="6">
        <v>0</v>
      </c>
      <c r="H47" s="6">
        <f t="shared" si="0"/>
        <v>1</v>
      </c>
      <c r="I47" s="13">
        <f t="shared" si="1"/>
        <v>2.0429009193054137E-4</v>
      </c>
      <c r="K47" s="19" t="str">
        <f t="shared" si="10"/>
        <v>-</v>
      </c>
      <c r="L47" s="19">
        <f t="shared" si="11"/>
        <v>1</v>
      </c>
      <c r="M47" s="6">
        <f t="shared" si="12"/>
        <v>1</v>
      </c>
      <c r="N47" s="13">
        <f t="shared" si="5"/>
        <v>2.2109219544550078E-4</v>
      </c>
    </row>
    <row r="48" spans="1:14">
      <c r="A48" s="5" t="s">
        <v>68</v>
      </c>
      <c r="B48" s="6" t="s">
        <v>67</v>
      </c>
      <c r="C48" s="19" t="s">
        <v>67</v>
      </c>
      <c r="D48" s="19" t="s">
        <v>67</v>
      </c>
      <c r="E48" s="6" t="s">
        <v>67</v>
      </c>
      <c r="F48" s="6">
        <v>1</v>
      </c>
      <c r="G48" s="6">
        <v>0</v>
      </c>
      <c r="H48" s="6">
        <f t="shared" si="0"/>
        <v>1</v>
      </c>
      <c r="I48" s="13">
        <f t="shared" si="1"/>
        <v>2.0429009193054137E-4</v>
      </c>
      <c r="K48" s="19" t="str">
        <f t="shared" si="10"/>
        <v>-</v>
      </c>
      <c r="L48" s="19" t="str">
        <f t="shared" si="11"/>
        <v>-</v>
      </c>
      <c r="M48" s="6">
        <f t="shared" si="12"/>
        <v>0</v>
      </c>
      <c r="N48" s="13">
        <f t="shared" si="5"/>
        <v>0</v>
      </c>
    </row>
    <row r="49" spans="1:14">
      <c r="A49" s="5" t="s">
        <v>62</v>
      </c>
      <c r="B49" s="6" t="s">
        <v>67</v>
      </c>
      <c r="C49" s="19" t="s">
        <v>67</v>
      </c>
      <c r="D49" s="19" t="s">
        <v>67</v>
      </c>
      <c r="E49" s="6" t="s">
        <v>67</v>
      </c>
      <c r="F49" s="6">
        <v>1</v>
      </c>
      <c r="G49" s="6">
        <v>0</v>
      </c>
      <c r="H49" s="6">
        <f t="shared" si="0"/>
        <v>1</v>
      </c>
      <c r="I49" s="13">
        <f t="shared" si="1"/>
        <v>2.0429009193054137E-4</v>
      </c>
      <c r="K49" s="19" t="str">
        <f t="shared" si="10"/>
        <v>-</v>
      </c>
      <c r="L49" s="19" t="str">
        <f t="shared" si="11"/>
        <v>-</v>
      </c>
      <c r="M49" s="6">
        <f t="shared" si="12"/>
        <v>0</v>
      </c>
      <c r="N49" s="13">
        <f t="shared" si="5"/>
        <v>0</v>
      </c>
    </row>
    <row r="50" spans="1:14">
      <c r="A50" s="5" t="s">
        <v>59</v>
      </c>
      <c r="B50" s="6" t="s">
        <v>67</v>
      </c>
      <c r="C50" s="19" t="s">
        <v>67</v>
      </c>
      <c r="D50" s="19">
        <v>1</v>
      </c>
      <c r="E50" s="6" t="s">
        <v>67</v>
      </c>
      <c r="F50" s="6" t="s">
        <v>67</v>
      </c>
      <c r="G50" s="6">
        <v>0</v>
      </c>
      <c r="H50" s="6">
        <f t="shared" si="0"/>
        <v>1</v>
      </c>
      <c r="I50" s="13">
        <f t="shared" si="1"/>
        <v>2.0429009193054137E-4</v>
      </c>
      <c r="K50" s="19" t="str">
        <f t="shared" si="10"/>
        <v>-</v>
      </c>
      <c r="L50" s="19">
        <f t="shared" si="11"/>
        <v>1</v>
      </c>
      <c r="M50" s="6">
        <f t="shared" si="12"/>
        <v>1</v>
      </c>
      <c r="N50" s="13">
        <f t="shared" si="5"/>
        <v>2.2109219544550078E-4</v>
      </c>
    </row>
    <row r="51" spans="1:14">
      <c r="A51" s="5" t="s">
        <v>69</v>
      </c>
      <c r="B51" s="6" t="s">
        <v>67</v>
      </c>
      <c r="C51" s="19">
        <v>1</v>
      </c>
      <c r="D51" s="19" t="s">
        <v>67</v>
      </c>
      <c r="E51" s="6" t="s">
        <v>67</v>
      </c>
      <c r="F51" s="6" t="s">
        <v>67</v>
      </c>
      <c r="G51" s="6">
        <v>0</v>
      </c>
      <c r="H51" s="6">
        <f t="shared" si="0"/>
        <v>1</v>
      </c>
      <c r="I51" s="13">
        <f t="shared" si="1"/>
        <v>2.0429009193054137E-4</v>
      </c>
      <c r="K51" s="19">
        <f t="shared" si="10"/>
        <v>1</v>
      </c>
      <c r="L51" s="19" t="str">
        <f t="shared" si="11"/>
        <v>-</v>
      </c>
      <c r="M51" s="6">
        <f t="shared" si="12"/>
        <v>1</v>
      </c>
      <c r="N51" s="13">
        <f t="shared" si="5"/>
        <v>2.2109219544550078E-4</v>
      </c>
    </row>
    <row r="52" spans="1:14">
      <c r="A52" s="5" t="s">
        <v>65</v>
      </c>
      <c r="B52" s="6" t="s">
        <v>67</v>
      </c>
      <c r="C52" s="19" t="s">
        <v>67</v>
      </c>
      <c r="D52" s="19">
        <v>1</v>
      </c>
      <c r="E52" s="6" t="s">
        <v>67</v>
      </c>
      <c r="F52" s="6" t="s">
        <v>67</v>
      </c>
      <c r="G52" s="6">
        <v>0</v>
      </c>
      <c r="H52" s="6">
        <f t="shared" si="0"/>
        <v>1</v>
      </c>
      <c r="I52" s="13">
        <f t="shared" si="1"/>
        <v>2.0429009193054137E-4</v>
      </c>
      <c r="K52" s="19" t="str">
        <f t="shared" si="10"/>
        <v>-</v>
      </c>
      <c r="L52" s="19">
        <f t="shared" si="11"/>
        <v>1</v>
      </c>
      <c r="M52" s="6">
        <f t="shared" si="12"/>
        <v>1</v>
      </c>
      <c r="N52" s="13">
        <f t="shared" si="5"/>
        <v>2.2109219544550078E-4</v>
      </c>
    </row>
    <row r="53" spans="1:14">
      <c r="A53" s="7" t="s">
        <v>15</v>
      </c>
      <c r="B53" s="8">
        <f t="shared" ref="B53:I53" si="13">SUM(B8:B52)</f>
        <v>13</v>
      </c>
      <c r="C53" s="20">
        <f t="shared" si="13"/>
        <v>751</v>
      </c>
      <c r="D53" s="20">
        <f t="shared" si="13"/>
        <v>3772</v>
      </c>
      <c r="E53" s="8">
        <f t="shared" si="13"/>
        <v>85</v>
      </c>
      <c r="F53" s="8">
        <f t="shared" si="13"/>
        <v>274</v>
      </c>
      <c r="G53" s="8">
        <f t="shared" si="13"/>
        <v>0</v>
      </c>
      <c r="H53" s="8">
        <f t="shared" si="13"/>
        <v>4895</v>
      </c>
      <c r="I53" s="14">
        <f t="shared" si="13"/>
        <v>1.0000000000000004</v>
      </c>
      <c r="K53" s="20">
        <f>SUM(K8:K52)</f>
        <v>751</v>
      </c>
      <c r="L53" s="20">
        <f>SUM(L8:L52)</f>
        <v>3772</v>
      </c>
      <c r="M53" s="8">
        <f>SUM(M8:M52)</f>
        <v>4523</v>
      </c>
      <c r="N53" s="14">
        <f>SUM(N8:N52)</f>
        <v>1</v>
      </c>
    </row>
    <row r="55" spans="1:14">
      <c r="A55" s="1" t="s">
        <v>24</v>
      </c>
    </row>
    <row r="56" spans="1:14">
      <c r="A56" s="4" t="s">
        <v>128</v>
      </c>
    </row>
  </sheetData>
  <sheetProtection selectLockedCells="1" selectUnlockedCells="1"/>
  <mergeCells count="5">
    <mergeCell ref="A5:I5"/>
    <mergeCell ref="K5:N5"/>
    <mergeCell ref="A1:N1"/>
    <mergeCell ref="A2:N2"/>
    <mergeCell ref="A3:N3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showGridLines="0" zoomScale="85" zoomScaleNormal="85" workbookViewId="0">
      <selection sqref="A1:F1"/>
    </sheetView>
  </sheetViews>
  <sheetFormatPr defaultRowHeight="15"/>
  <cols>
    <col min="1" max="1" width="72.7109375" style="16" customWidth="1"/>
    <col min="2" max="2" width="9.140625" style="15"/>
    <col min="3" max="3" width="9.140625" style="9"/>
    <col min="4" max="4" width="10.42578125" style="9" customWidth="1"/>
    <col min="5" max="5" width="9.140625" style="10"/>
    <col min="6" max="160" width="9.140625" style="9"/>
    <col min="161" max="161" width="64.7109375" style="9" bestFit="1" customWidth="1"/>
    <col min="162" max="163" width="9.140625" style="9"/>
    <col min="164" max="164" width="10.42578125" style="9" customWidth="1"/>
    <col min="165" max="217" width="9.140625" style="9"/>
    <col min="218" max="218" width="64.7109375" style="9" bestFit="1" customWidth="1"/>
    <col min="219" max="220" width="9.140625" style="9"/>
    <col min="221" max="221" width="10.42578125" style="9" customWidth="1"/>
    <col min="222" max="225" width="9.140625" style="9"/>
    <col min="226" max="226" width="64.7109375" style="9" bestFit="1" customWidth="1"/>
    <col min="227" max="228" width="9.140625" style="9"/>
    <col min="229" max="229" width="10.42578125" style="9" customWidth="1"/>
    <col min="230" max="16384" width="9.140625" style="9"/>
  </cols>
  <sheetData>
    <row r="1" spans="1:6" ht="17.25">
      <c r="A1" s="138" t="s">
        <v>10</v>
      </c>
      <c r="B1" s="138"/>
      <c r="C1" s="138"/>
      <c r="D1" s="138"/>
      <c r="E1" s="138"/>
      <c r="F1" s="138"/>
    </row>
    <row r="2" spans="1:6">
      <c r="A2" s="139" t="s">
        <v>26</v>
      </c>
      <c r="B2" s="139"/>
      <c r="C2" s="139"/>
      <c r="D2" s="139"/>
      <c r="E2" s="139"/>
      <c r="F2" s="139"/>
    </row>
    <row r="3" spans="1:6" ht="18">
      <c r="A3" s="140" t="s">
        <v>25</v>
      </c>
      <c r="B3" s="140"/>
      <c r="C3" s="140"/>
      <c r="D3" s="140"/>
      <c r="E3" s="140"/>
      <c r="F3" s="140"/>
    </row>
    <row r="4" spans="1:6">
      <c r="A4" s="2"/>
      <c r="B4" s="2"/>
      <c r="C4" s="2"/>
      <c r="D4" s="2"/>
      <c r="E4" s="3"/>
    </row>
    <row r="5" spans="1:6" ht="15.75">
      <c r="A5" s="132" t="s">
        <v>129</v>
      </c>
      <c r="B5" s="133"/>
      <c r="C5" s="133"/>
      <c r="D5" s="133"/>
      <c r="E5" s="133"/>
      <c r="F5" s="134"/>
    </row>
    <row r="6" spans="1:6">
      <c r="B6" s="16"/>
      <c r="C6" s="16"/>
      <c r="D6" s="15"/>
    </row>
    <row r="7" spans="1:6" ht="30">
      <c r="A7" s="11" t="s">
        <v>11</v>
      </c>
      <c r="B7" s="12" t="s">
        <v>16</v>
      </c>
      <c r="C7" s="12" t="s">
        <v>18</v>
      </c>
      <c r="D7" s="12" t="s">
        <v>17</v>
      </c>
      <c r="E7" s="11" t="s">
        <v>8</v>
      </c>
      <c r="F7" s="11" t="s">
        <v>14</v>
      </c>
    </row>
    <row r="8" spans="1:6">
      <c r="A8" s="5" t="s">
        <v>27</v>
      </c>
      <c r="B8" s="6">
        <v>336</v>
      </c>
      <c r="C8" s="6">
        <v>1294</v>
      </c>
      <c r="D8" s="6">
        <v>492</v>
      </c>
      <c r="E8" s="6">
        <f t="shared" ref="E8:E13" si="0">SUM(B8:D8)</f>
        <v>2122</v>
      </c>
      <c r="F8" s="13">
        <f t="shared" ref="F8:F52" si="1">E8/$E$53</f>
        <v>0.4335035750766088</v>
      </c>
    </row>
    <row r="9" spans="1:6">
      <c r="A9" s="5" t="s">
        <v>28</v>
      </c>
      <c r="B9" s="6">
        <v>318</v>
      </c>
      <c r="C9" s="6">
        <v>1023</v>
      </c>
      <c r="D9" s="6">
        <v>547</v>
      </c>
      <c r="E9" s="6">
        <f t="shared" si="0"/>
        <v>1888</v>
      </c>
      <c r="F9" s="13">
        <f t="shared" si="1"/>
        <v>0.38569969356486211</v>
      </c>
    </row>
    <row r="10" spans="1:6">
      <c r="A10" s="5" t="s">
        <v>29</v>
      </c>
      <c r="B10" s="6">
        <v>24</v>
      </c>
      <c r="C10" s="6">
        <v>90</v>
      </c>
      <c r="D10" s="6">
        <v>46</v>
      </c>
      <c r="E10" s="6">
        <f t="shared" si="0"/>
        <v>160</v>
      </c>
      <c r="F10" s="13">
        <f t="shared" si="1"/>
        <v>3.268641470888662E-2</v>
      </c>
    </row>
    <row r="11" spans="1:6">
      <c r="A11" s="5" t="s">
        <v>31</v>
      </c>
      <c r="B11" s="6">
        <v>5</v>
      </c>
      <c r="C11" s="6">
        <v>38</v>
      </c>
      <c r="D11" s="6">
        <v>55</v>
      </c>
      <c r="E11" s="6">
        <f t="shared" si="0"/>
        <v>98</v>
      </c>
      <c r="F11" s="13">
        <f t="shared" si="1"/>
        <v>2.0020429009193055E-2</v>
      </c>
    </row>
    <row r="12" spans="1:6">
      <c r="A12" s="5" t="s">
        <v>30</v>
      </c>
      <c r="B12" s="6">
        <v>17</v>
      </c>
      <c r="C12" s="6">
        <v>56</v>
      </c>
      <c r="D12" s="6">
        <v>24</v>
      </c>
      <c r="E12" s="6">
        <f t="shared" si="0"/>
        <v>97</v>
      </c>
      <c r="F12" s="13">
        <f t="shared" si="1"/>
        <v>1.9816138917262513E-2</v>
      </c>
    </row>
    <row r="13" spans="1:6">
      <c r="A13" s="5" t="s">
        <v>32</v>
      </c>
      <c r="B13" s="6">
        <v>17</v>
      </c>
      <c r="C13" s="6">
        <v>31</v>
      </c>
      <c r="D13" s="6">
        <v>15</v>
      </c>
      <c r="E13" s="6">
        <f t="shared" si="0"/>
        <v>63</v>
      </c>
      <c r="F13" s="13">
        <f t="shared" si="1"/>
        <v>1.2870275791624107E-2</v>
      </c>
    </row>
    <row r="14" spans="1:6">
      <c r="A14" s="5" t="s">
        <v>33</v>
      </c>
      <c r="B14" s="6">
        <v>5</v>
      </c>
      <c r="C14" s="6">
        <v>18</v>
      </c>
      <c r="D14" s="6">
        <v>32</v>
      </c>
      <c r="E14" s="6">
        <f>SUM(B14:D14)</f>
        <v>55</v>
      </c>
      <c r="F14" s="13">
        <f>E14/$E$53</f>
        <v>1.1235955056179775E-2</v>
      </c>
    </row>
    <row r="15" spans="1:6">
      <c r="A15" s="5" t="s">
        <v>35</v>
      </c>
      <c r="B15" s="6">
        <v>14</v>
      </c>
      <c r="C15" s="6">
        <v>24</v>
      </c>
      <c r="D15" s="6">
        <v>12</v>
      </c>
      <c r="E15" s="6">
        <f t="shared" ref="E15:E23" si="2">SUM(B15:D15)</f>
        <v>50</v>
      </c>
      <c r="F15" s="13">
        <f t="shared" si="1"/>
        <v>1.0214504596527068E-2</v>
      </c>
    </row>
    <row r="16" spans="1:6">
      <c r="A16" s="5" t="s">
        <v>37</v>
      </c>
      <c r="B16" s="6">
        <v>8</v>
      </c>
      <c r="C16" s="6">
        <v>22</v>
      </c>
      <c r="D16" s="6">
        <v>9</v>
      </c>
      <c r="E16" s="6">
        <f t="shared" si="2"/>
        <v>39</v>
      </c>
      <c r="F16" s="13">
        <f t="shared" si="1"/>
        <v>7.9673135852911126E-3</v>
      </c>
    </row>
    <row r="17" spans="1:6">
      <c r="A17" s="5" t="s">
        <v>34</v>
      </c>
      <c r="B17" s="6">
        <v>1</v>
      </c>
      <c r="C17" s="6">
        <v>26</v>
      </c>
      <c r="D17" s="6">
        <v>6</v>
      </c>
      <c r="E17" s="6">
        <f t="shared" si="2"/>
        <v>33</v>
      </c>
      <c r="F17" s="13">
        <f t="shared" si="1"/>
        <v>6.7415730337078653E-3</v>
      </c>
    </row>
    <row r="18" spans="1:6">
      <c r="A18" s="5" t="s">
        <v>41</v>
      </c>
      <c r="B18" s="6">
        <v>1</v>
      </c>
      <c r="C18" s="6">
        <v>18</v>
      </c>
      <c r="D18" s="6">
        <v>13</v>
      </c>
      <c r="E18" s="6">
        <f>SUM(B18:D18)</f>
        <v>32</v>
      </c>
      <c r="F18" s="13">
        <f>E18/$E$53</f>
        <v>6.5372829417773238E-3</v>
      </c>
    </row>
    <row r="19" spans="1:6">
      <c r="A19" s="5" t="s">
        <v>40</v>
      </c>
      <c r="B19" s="6">
        <v>10</v>
      </c>
      <c r="C19" s="6">
        <v>15</v>
      </c>
      <c r="D19" s="6">
        <v>6</v>
      </c>
      <c r="E19" s="6">
        <f t="shared" si="2"/>
        <v>31</v>
      </c>
      <c r="F19" s="13">
        <f t="shared" si="1"/>
        <v>6.3329928498467823E-3</v>
      </c>
    </row>
    <row r="20" spans="1:6">
      <c r="A20" s="5" t="s">
        <v>39</v>
      </c>
      <c r="B20" s="6">
        <v>1</v>
      </c>
      <c r="C20" s="6">
        <v>15</v>
      </c>
      <c r="D20" s="6">
        <v>14</v>
      </c>
      <c r="E20" s="6">
        <f>SUM(B20:D20)</f>
        <v>30</v>
      </c>
      <c r="F20" s="13">
        <f t="shared" si="1"/>
        <v>6.1287027579162408E-3</v>
      </c>
    </row>
    <row r="21" spans="1:6">
      <c r="A21" s="5" t="s">
        <v>36</v>
      </c>
      <c r="B21" s="6">
        <v>6</v>
      </c>
      <c r="C21" s="6">
        <v>11</v>
      </c>
      <c r="D21" s="6">
        <v>8</v>
      </c>
      <c r="E21" s="6">
        <f t="shared" si="2"/>
        <v>25</v>
      </c>
      <c r="F21" s="13">
        <f t="shared" si="1"/>
        <v>5.1072522982635342E-3</v>
      </c>
    </row>
    <row r="22" spans="1:6">
      <c r="A22" s="5" t="s">
        <v>42</v>
      </c>
      <c r="B22" s="6">
        <v>3</v>
      </c>
      <c r="C22" s="6">
        <v>10</v>
      </c>
      <c r="D22" s="6">
        <v>8</v>
      </c>
      <c r="E22" s="6">
        <f t="shared" si="2"/>
        <v>21</v>
      </c>
      <c r="F22" s="13">
        <f t="shared" si="1"/>
        <v>4.290091930541369E-3</v>
      </c>
    </row>
    <row r="23" spans="1:6">
      <c r="A23" s="5" t="s">
        <v>43</v>
      </c>
      <c r="B23" s="6">
        <v>7</v>
      </c>
      <c r="C23" s="6">
        <v>7</v>
      </c>
      <c r="D23" s="6">
        <v>6</v>
      </c>
      <c r="E23" s="6">
        <f t="shared" si="2"/>
        <v>20</v>
      </c>
      <c r="F23" s="13">
        <f t="shared" si="1"/>
        <v>4.0858018386108275E-3</v>
      </c>
    </row>
    <row r="24" spans="1:6">
      <c r="A24" s="5" t="s">
        <v>38</v>
      </c>
      <c r="B24" s="6">
        <v>1</v>
      </c>
      <c r="C24" s="6">
        <v>6</v>
      </c>
      <c r="D24" s="6">
        <v>9</v>
      </c>
      <c r="E24" s="6">
        <f>SUM(B24:D24)</f>
        <v>16</v>
      </c>
      <c r="F24" s="13">
        <f t="shared" si="1"/>
        <v>3.2686414708886619E-3</v>
      </c>
    </row>
    <row r="25" spans="1:6">
      <c r="A25" s="5" t="s">
        <v>45</v>
      </c>
      <c r="B25" s="6">
        <v>1</v>
      </c>
      <c r="C25" s="6">
        <v>7</v>
      </c>
      <c r="D25" s="6">
        <v>8</v>
      </c>
      <c r="E25" s="6">
        <f t="shared" ref="E25:E36" si="3">SUM(B25:D25)</f>
        <v>16</v>
      </c>
      <c r="F25" s="13">
        <f t="shared" si="1"/>
        <v>3.2686414708886619E-3</v>
      </c>
    </row>
    <row r="26" spans="1:6">
      <c r="A26" s="5" t="s">
        <v>48</v>
      </c>
      <c r="B26" s="6">
        <v>2</v>
      </c>
      <c r="C26" s="6">
        <v>5</v>
      </c>
      <c r="D26" s="6">
        <v>4</v>
      </c>
      <c r="E26" s="6">
        <f t="shared" si="3"/>
        <v>11</v>
      </c>
      <c r="F26" s="13">
        <f t="shared" si="1"/>
        <v>2.2471910112359553E-3</v>
      </c>
    </row>
    <row r="27" spans="1:6">
      <c r="A27" s="5" t="s">
        <v>46</v>
      </c>
      <c r="B27" s="6">
        <v>1</v>
      </c>
      <c r="C27" s="6">
        <v>9</v>
      </c>
      <c r="D27" s="6">
        <v>1</v>
      </c>
      <c r="E27" s="6">
        <f>SUM(B27:D27)</f>
        <v>11</v>
      </c>
      <c r="F27" s="13">
        <f t="shared" si="1"/>
        <v>2.2471910112359553E-3</v>
      </c>
    </row>
    <row r="28" spans="1:6">
      <c r="A28" s="5" t="s">
        <v>44</v>
      </c>
      <c r="B28" s="6" t="s">
        <v>67</v>
      </c>
      <c r="C28" s="6">
        <v>5</v>
      </c>
      <c r="D28" s="6">
        <v>4</v>
      </c>
      <c r="E28" s="6">
        <f>SUM(B28:D28)</f>
        <v>9</v>
      </c>
      <c r="F28" s="13">
        <f t="shared" si="1"/>
        <v>1.8386108273748722E-3</v>
      </c>
    </row>
    <row r="29" spans="1:6">
      <c r="A29" s="5" t="s">
        <v>49</v>
      </c>
      <c r="B29" s="6" t="s">
        <v>67</v>
      </c>
      <c r="C29" s="6">
        <v>3</v>
      </c>
      <c r="D29" s="6">
        <v>5</v>
      </c>
      <c r="E29" s="6">
        <f>SUM(B29:D29)</f>
        <v>8</v>
      </c>
      <c r="F29" s="13">
        <f t="shared" si="1"/>
        <v>1.634320735444331E-3</v>
      </c>
    </row>
    <row r="30" spans="1:6">
      <c r="A30" s="5" t="s">
        <v>52</v>
      </c>
      <c r="B30" s="6" t="s">
        <v>67</v>
      </c>
      <c r="C30" s="6">
        <v>5</v>
      </c>
      <c r="D30" s="6">
        <v>2</v>
      </c>
      <c r="E30" s="6">
        <f t="shared" si="3"/>
        <v>7</v>
      </c>
      <c r="F30" s="13">
        <f t="shared" si="1"/>
        <v>1.4300306435137897E-3</v>
      </c>
    </row>
    <row r="31" spans="1:6">
      <c r="A31" s="5" t="s">
        <v>47</v>
      </c>
      <c r="B31" s="6">
        <v>1</v>
      </c>
      <c r="C31" s="6">
        <v>3</v>
      </c>
      <c r="D31" s="6">
        <v>2</v>
      </c>
      <c r="E31" s="6">
        <f t="shared" si="3"/>
        <v>6</v>
      </c>
      <c r="F31" s="13">
        <f t="shared" si="1"/>
        <v>1.2257405515832482E-3</v>
      </c>
    </row>
    <row r="32" spans="1:6">
      <c r="A32" s="5" t="s">
        <v>50</v>
      </c>
      <c r="B32" s="6">
        <v>1</v>
      </c>
      <c r="C32" s="6">
        <v>4</v>
      </c>
      <c r="D32" s="6" t="s">
        <v>67</v>
      </c>
      <c r="E32" s="6">
        <f t="shared" si="3"/>
        <v>5</v>
      </c>
      <c r="F32" s="13">
        <f t="shared" si="1"/>
        <v>1.0214504596527069E-3</v>
      </c>
    </row>
    <row r="33" spans="1:6">
      <c r="A33" s="5" t="s">
        <v>51</v>
      </c>
      <c r="B33" s="6" t="s">
        <v>67</v>
      </c>
      <c r="C33" s="6">
        <v>2</v>
      </c>
      <c r="D33" s="6">
        <v>2</v>
      </c>
      <c r="E33" s="6">
        <f t="shared" si="3"/>
        <v>4</v>
      </c>
      <c r="F33" s="13">
        <f t="shared" si="1"/>
        <v>8.1716036772216548E-4</v>
      </c>
    </row>
    <row r="34" spans="1:6">
      <c r="A34" s="5" t="s">
        <v>56</v>
      </c>
      <c r="B34" s="6">
        <v>2</v>
      </c>
      <c r="C34" s="6">
        <v>2</v>
      </c>
      <c r="D34" s="6" t="s">
        <v>67</v>
      </c>
      <c r="E34" s="6">
        <f t="shared" si="3"/>
        <v>4</v>
      </c>
      <c r="F34" s="13">
        <f t="shared" si="1"/>
        <v>8.1716036772216548E-4</v>
      </c>
    </row>
    <row r="35" spans="1:6">
      <c r="A35" s="5" t="s">
        <v>58</v>
      </c>
      <c r="B35" s="6" t="s">
        <v>67</v>
      </c>
      <c r="C35" s="6">
        <v>4</v>
      </c>
      <c r="D35" s="6" t="s">
        <v>67</v>
      </c>
      <c r="E35" s="6">
        <f t="shared" si="3"/>
        <v>4</v>
      </c>
      <c r="F35" s="13">
        <f t="shared" si="1"/>
        <v>8.1716036772216548E-4</v>
      </c>
    </row>
    <row r="36" spans="1:6">
      <c r="A36" s="5" t="s">
        <v>55</v>
      </c>
      <c r="B36" s="6">
        <v>2</v>
      </c>
      <c r="C36" s="6">
        <v>2</v>
      </c>
      <c r="D36" s="6" t="s">
        <v>67</v>
      </c>
      <c r="E36" s="6">
        <f t="shared" si="3"/>
        <v>4</v>
      </c>
      <c r="F36" s="13">
        <f t="shared" si="1"/>
        <v>8.1716036772216548E-4</v>
      </c>
    </row>
    <row r="37" spans="1:6">
      <c r="A37" s="5" t="s">
        <v>53</v>
      </c>
      <c r="B37" s="6">
        <v>1</v>
      </c>
      <c r="C37" s="6">
        <v>2</v>
      </c>
      <c r="D37" s="6">
        <v>1</v>
      </c>
      <c r="E37" s="6">
        <f t="shared" ref="E37:E52" si="4">SUM(B37:D37)</f>
        <v>4</v>
      </c>
      <c r="F37" s="13">
        <f t="shared" si="1"/>
        <v>8.1716036772216548E-4</v>
      </c>
    </row>
    <row r="38" spans="1:6">
      <c r="A38" s="5" t="s">
        <v>54</v>
      </c>
      <c r="B38" s="6">
        <v>1</v>
      </c>
      <c r="C38" s="6">
        <v>2</v>
      </c>
      <c r="D38" s="6" t="s">
        <v>67</v>
      </c>
      <c r="E38" s="6">
        <f t="shared" si="4"/>
        <v>3</v>
      </c>
      <c r="F38" s="13">
        <f t="shared" si="1"/>
        <v>6.1287027579162408E-4</v>
      </c>
    </row>
    <row r="39" spans="1:6">
      <c r="A39" s="5" t="s">
        <v>60</v>
      </c>
      <c r="B39" s="6">
        <v>1</v>
      </c>
      <c r="C39" s="6">
        <v>2</v>
      </c>
      <c r="D39" s="6" t="s">
        <v>67</v>
      </c>
      <c r="E39" s="6">
        <f t="shared" si="4"/>
        <v>3</v>
      </c>
      <c r="F39" s="13">
        <f t="shared" si="1"/>
        <v>6.1287027579162408E-4</v>
      </c>
    </row>
    <row r="40" spans="1:6">
      <c r="A40" s="5" t="s">
        <v>61</v>
      </c>
      <c r="B40" s="6" t="s">
        <v>67</v>
      </c>
      <c r="C40" s="6">
        <v>1</v>
      </c>
      <c r="D40" s="6">
        <v>1</v>
      </c>
      <c r="E40" s="6">
        <f t="shared" si="4"/>
        <v>2</v>
      </c>
      <c r="F40" s="13">
        <f t="shared" si="1"/>
        <v>4.0858018386108274E-4</v>
      </c>
    </row>
    <row r="41" spans="1:6">
      <c r="A41" s="5" t="s">
        <v>64</v>
      </c>
      <c r="B41" s="6" t="s">
        <v>67</v>
      </c>
      <c r="C41" s="6">
        <v>1</v>
      </c>
      <c r="D41" s="6">
        <v>1</v>
      </c>
      <c r="E41" s="6">
        <f t="shared" si="4"/>
        <v>2</v>
      </c>
      <c r="F41" s="13">
        <f t="shared" si="1"/>
        <v>4.0858018386108274E-4</v>
      </c>
    </row>
    <row r="42" spans="1:6">
      <c r="A42" s="5" t="s">
        <v>57</v>
      </c>
      <c r="B42" s="6">
        <v>1</v>
      </c>
      <c r="C42" s="6" t="s">
        <v>67</v>
      </c>
      <c r="D42" s="6">
        <v>1</v>
      </c>
      <c r="E42" s="6">
        <f t="shared" si="4"/>
        <v>2</v>
      </c>
      <c r="F42" s="13">
        <f t="shared" si="1"/>
        <v>4.0858018386108274E-4</v>
      </c>
    </row>
    <row r="43" spans="1:6">
      <c r="A43" s="5" t="s">
        <v>126</v>
      </c>
      <c r="B43" s="6">
        <v>1</v>
      </c>
      <c r="C43" s="6" t="s">
        <v>67</v>
      </c>
      <c r="D43" s="6" t="s">
        <v>67</v>
      </c>
      <c r="E43" s="6">
        <f t="shared" si="4"/>
        <v>1</v>
      </c>
      <c r="F43" s="13">
        <f t="shared" si="1"/>
        <v>2.0429009193054137E-4</v>
      </c>
    </row>
    <row r="44" spans="1:6">
      <c r="A44" s="5" t="s">
        <v>137</v>
      </c>
      <c r="B44" s="6">
        <v>1</v>
      </c>
      <c r="C44" s="6" t="s">
        <v>67</v>
      </c>
      <c r="D44" s="6" t="s">
        <v>67</v>
      </c>
      <c r="E44" s="6">
        <f t="shared" si="4"/>
        <v>1</v>
      </c>
      <c r="F44" s="13">
        <f t="shared" si="1"/>
        <v>2.0429009193054137E-4</v>
      </c>
    </row>
    <row r="45" spans="1:6">
      <c r="A45" s="5" t="s">
        <v>125</v>
      </c>
      <c r="B45" s="6" t="s">
        <v>67</v>
      </c>
      <c r="C45" s="6">
        <v>1</v>
      </c>
      <c r="D45" s="6" t="s">
        <v>67</v>
      </c>
      <c r="E45" s="6">
        <f t="shared" si="4"/>
        <v>1</v>
      </c>
      <c r="F45" s="13">
        <f t="shared" si="1"/>
        <v>2.0429009193054137E-4</v>
      </c>
    </row>
    <row r="46" spans="1:6">
      <c r="A46" s="5" t="s">
        <v>66</v>
      </c>
      <c r="B46" s="6" t="s">
        <v>67</v>
      </c>
      <c r="C46" s="6" t="s">
        <v>67</v>
      </c>
      <c r="D46" s="6">
        <v>1</v>
      </c>
      <c r="E46" s="6">
        <f t="shared" si="4"/>
        <v>1</v>
      </c>
      <c r="F46" s="13">
        <f t="shared" si="1"/>
        <v>2.0429009193054137E-4</v>
      </c>
    </row>
    <row r="47" spans="1:6">
      <c r="A47" s="5" t="s">
        <v>63</v>
      </c>
      <c r="B47" s="6" t="s">
        <v>67</v>
      </c>
      <c r="C47" s="6">
        <v>1</v>
      </c>
      <c r="D47" s="6" t="s">
        <v>67</v>
      </c>
      <c r="E47" s="6">
        <f t="shared" si="4"/>
        <v>1</v>
      </c>
      <c r="F47" s="13">
        <f t="shared" si="1"/>
        <v>2.0429009193054137E-4</v>
      </c>
    </row>
    <row r="48" spans="1:6">
      <c r="A48" s="5" t="s">
        <v>68</v>
      </c>
      <c r="B48" s="6" t="s">
        <v>67</v>
      </c>
      <c r="C48" s="6">
        <v>1</v>
      </c>
      <c r="D48" s="6" t="s">
        <v>67</v>
      </c>
      <c r="E48" s="6">
        <f t="shared" si="4"/>
        <v>1</v>
      </c>
      <c r="F48" s="13">
        <f t="shared" si="1"/>
        <v>2.0429009193054137E-4</v>
      </c>
    </row>
    <row r="49" spans="1:6">
      <c r="A49" s="5" t="s">
        <v>62</v>
      </c>
      <c r="B49" s="6" t="s">
        <v>67</v>
      </c>
      <c r="C49" s="6" t="s">
        <v>67</v>
      </c>
      <c r="D49" s="6">
        <v>1</v>
      </c>
      <c r="E49" s="6">
        <f t="shared" si="4"/>
        <v>1</v>
      </c>
      <c r="F49" s="13">
        <f t="shared" si="1"/>
        <v>2.0429009193054137E-4</v>
      </c>
    </row>
    <row r="50" spans="1:6">
      <c r="A50" s="5" t="s">
        <v>59</v>
      </c>
      <c r="B50" s="6" t="s">
        <v>67</v>
      </c>
      <c r="C50" s="6">
        <v>1</v>
      </c>
      <c r="D50" s="6" t="s">
        <v>67</v>
      </c>
      <c r="E50" s="6">
        <f t="shared" si="4"/>
        <v>1</v>
      </c>
      <c r="F50" s="13">
        <f t="shared" si="1"/>
        <v>2.0429009193054137E-4</v>
      </c>
    </row>
    <row r="51" spans="1:6">
      <c r="A51" s="5" t="s">
        <v>69</v>
      </c>
      <c r="B51" s="6" t="s">
        <v>67</v>
      </c>
      <c r="C51" s="6">
        <v>1</v>
      </c>
      <c r="D51" s="6" t="s">
        <v>67</v>
      </c>
      <c r="E51" s="6">
        <f t="shared" si="4"/>
        <v>1</v>
      </c>
      <c r="F51" s="13">
        <f t="shared" si="1"/>
        <v>2.0429009193054137E-4</v>
      </c>
    </row>
    <row r="52" spans="1:6">
      <c r="A52" s="5" t="s">
        <v>65</v>
      </c>
      <c r="B52" s="6" t="s">
        <v>67</v>
      </c>
      <c r="C52" s="6">
        <v>1</v>
      </c>
      <c r="D52" s="6" t="s">
        <v>67</v>
      </c>
      <c r="E52" s="6">
        <f t="shared" si="4"/>
        <v>1</v>
      </c>
      <c r="F52" s="13">
        <f t="shared" si="1"/>
        <v>2.0429009193054137E-4</v>
      </c>
    </row>
    <row r="53" spans="1:6">
      <c r="A53" s="7" t="s">
        <v>15</v>
      </c>
      <c r="B53" s="8">
        <f>SUM(B8:B52)</f>
        <v>790</v>
      </c>
      <c r="C53" s="8">
        <f>SUM(C8:C52)</f>
        <v>2769</v>
      </c>
      <c r="D53" s="8">
        <f>SUM(D8:D52)</f>
        <v>1336</v>
      </c>
      <c r="E53" s="8">
        <f>SUM(E8:E52)</f>
        <v>4895</v>
      </c>
      <c r="F53" s="14">
        <f>SUM(F8:F52)</f>
        <v>1.0000000000000004</v>
      </c>
    </row>
    <row r="54" spans="1:6" s="15" customFormat="1">
      <c r="B54" s="17"/>
      <c r="C54" s="17"/>
      <c r="D54" s="17"/>
      <c r="E54" s="17"/>
    </row>
    <row r="55" spans="1:6">
      <c r="A55" s="1" t="s">
        <v>24</v>
      </c>
      <c r="B55" s="18"/>
      <c r="C55" s="18"/>
      <c r="D55" s="18"/>
      <c r="E55" s="18"/>
    </row>
    <row r="56" spans="1:6">
      <c r="A56" s="4" t="str">
        <f>'Atos Infracionais por Artigo'!A56</f>
        <v>POSIÇÃO:- CORTE AIO 29.05.2020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2020-05-15T17:37:12Z</cp:lastPrinted>
  <dcterms:created xsi:type="dcterms:W3CDTF">2011-08-30T19:59:53Z</dcterms:created>
  <dcterms:modified xsi:type="dcterms:W3CDTF">2020-05-29T17:11:18Z</dcterms:modified>
</cp:coreProperties>
</file>